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56" windowWidth="12390" windowHeight="6405" activeTab="0"/>
  </bookViews>
  <sheets>
    <sheet name="septembrie 2018" sheetId="1" r:id="rId1"/>
  </sheets>
  <definedNames/>
  <calcPr fullCalcOnLoad="1"/>
</workbook>
</file>

<file path=xl/sharedStrings.xml><?xml version="1.0" encoding="utf-8"?>
<sst xmlns="http://schemas.openxmlformats.org/spreadsheetml/2006/main" count="417" uniqueCount="142">
  <si>
    <t>Unitate sanitară</t>
  </si>
  <si>
    <t>endoprotezati</t>
  </si>
  <si>
    <t>chirurgie spinala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</si>
  <si>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</si>
  <si>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</si>
  <si>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</si>
  <si>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</si>
  <si>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</si>
  <si>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afectiuni cerebrovasculare</t>
  </si>
  <si>
    <t>pompe implantabile</t>
  </si>
  <si>
    <t>afectiuni vasculare periferice</t>
  </si>
  <si>
    <t>afectiuni ale coloanei vertebrale</t>
  </si>
  <si>
    <t>afectiuni oncologice</t>
  </si>
  <si>
    <t>hemoragii acute sau cronice tratati</t>
  </si>
  <si>
    <t>proceduri microchirurgicale</t>
  </si>
  <si>
    <t>implant de stimulator al nervului vag</t>
  </si>
  <si>
    <t>CETTT Stelian</t>
  </si>
  <si>
    <t>stimulatoare cerebrale implantabile</t>
  </si>
  <si>
    <t>TOTAL PROGRAM</t>
  </si>
  <si>
    <t>implant segmentar de coloana copii</t>
  </si>
  <si>
    <t>implant segmentar de coloana adulti</t>
  </si>
  <si>
    <t>chirurgie vasculara</t>
  </si>
  <si>
    <t>Denumire Program</t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</si>
  <si>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</si>
  <si>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</si>
  <si>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</si>
  <si>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Subprogramul de tratament al</t>
    </r>
    <r>
      <rPr>
        <b/>
        <sz val="12"/>
        <rFont val="Arial"/>
        <family val="2"/>
      </rPr>
      <t xml:space="preserve"> durerii neuropate</t>
    </r>
    <r>
      <rPr>
        <sz val="12"/>
        <rFont val="Arial"/>
        <family val="2"/>
      </rPr>
      <t xml:space="preserve"> prin implant de neurostimulator medular</t>
    </r>
    <r>
      <rPr>
        <b/>
        <sz val="12"/>
        <rFont val="Arial"/>
        <family val="2"/>
      </rPr>
      <t xml:space="preserve"> </t>
    </r>
  </si>
  <si>
    <t>Institutul Clinic Fundeni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</si>
  <si>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</si>
  <si>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</si>
  <si>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</si>
  <si>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</si>
  <si>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</si>
  <si>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</si>
  <si>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Gr. Alexandrescu</t>
  </si>
  <si>
    <t>SC Euroclinic SA</t>
  </si>
  <si>
    <t>SC Med Life SA</t>
  </si>
  <si>
    <t>Spital Clinic CF 2</t>
  </si>
  <si>
    <t>Institutul N. Paulescu</t>
  </si>
  <si>
    <t>Spital Clinic M.S. Curie</t>
  </si>
  <si>
    <t>chirurgie cardiovasculara - copii</t>
  </si>
  <si>
    <t>Institutul C.C. Iliescu</t>
  </si>
  <si>
    <t>Spital Clinic B. Arseni</t>
  </si>
  <si>
    <t>Institutul Matei Bals</t>
  </si>
  <si>
    <t>SCUB Floreasca</t>
  </si>
  <si>
    <t>Institutul ORL Hociota</t>
  </si>
  <si>
    <t>implant cohlear</t>
  </si>
  <si>
    <t>proteze auditive Baha</t>
  </si>
  <si>
    <t>Spital Sf. Pantelimon</t>
  </si>
  <si>
    <t>Spital de Ortopedie Foişor</t>
  </si>
  <si>
    <t>SC Sanador SRL</t>
  </si>
  <si>
    <t>SCCPRA Steaua Bucuresti</t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</si>
  <si>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</si>
  <si>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endoprotezati copii</t>
  </si>
  <si>
    <t>endoprotezare articulara tumorala copii</t>
  </si>
  <si>
    <t>endoprotezare articulara tumorala adulti</t>
  </si>
  <si>
    <t>tratamentul copiilor cu malformatii</t>
  </si>
  <si>
    <t>cardiologie interventionala malformatii cardiace</t>
  </si>
  <si>
    <t>distonii musculare</t>
  </si>
  <si>
    <t>tratamentul instabilitatilor articulare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</si>
  <si>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</si>
  <si>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</si>
  <si>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</si>
  <si>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SC Delta Health Care</t>
  </si>
  <si>
    <t>chirurgie cardiovasculara - adulti</t>
  </si>
  <si>
    <t>CM Policlinico di Monza</t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</si>
  <si>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</si>
  <si>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</si>
  <si>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</si>
  <si>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</si>
  <si>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</si>
  <si>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r>
      <t>Programul naţional de</t>
    </r>
    <r>
      <rPr>
        <b/>
        <sz val="12"/>
        <rFont val="Arial"/>
        <family val="2"/>
      </rPr>
      <t xml:space="preserve"> ortopedie</t>
    </r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</si>
  <si>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</si>
  <si>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</si>
  <si>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cardiologie interventionala malformatii cardiace - adulti</t>
  </si>
  <si>
    <t>Plati septembrie 2018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</si>
  <si>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</si>
  <si>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t>procesoare de sunet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</si>
  <si>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</si>
  <si>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t>hemofilie fara inhibitori - "on demand"</t>
  </si>
  <si>
    <t>hemofilie cu interventii chirurgicale (fost cu interventie chirurgicala majora + altele decat ortop)</t>
  </si>
  <si>
    <t>talasemie</t>
  </si>
  <si>
    <t>hemofilie fara inhibitori profilaxie continua (fost cu substitutie profilactica)</t>
  </si>
  <si>
    <t>hemofilie cu inhibitori tratament sangerare (fost cu inhibitori)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</si>
  <si>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</si>
  <si>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</si>
  <si>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</si>
  <si>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</si>
  <si>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t>Institutul National de Hematologie</t>
  </si>
  <si>
    <t>IOMC</t>
  </si>
  <si>
    <t>Spital Clinic Coltea</t>
  </si>
  <si>
    <r>
      <t>Programul national de</t>
    </r>
    <r>
      <rPr>
        <b/>
        <sz val="12"/>
        <rFont val="Arial"/>
        <family val="2"/>
      </rPr>
      <t xml:space="preserve"> boli endocrine</t>
    </r>
  </si>
  <si>
    <t>Institutul de Endocrinologie Parhon</t>
  </si>
  <si>
    <t>osteoporoză</t>
  </si>
  <si>
    <t>guşă datorată carenţei de iod</t>
  </si>
  <si>
    <t>guşă datorată proliferării maligne</t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</si>
  <si>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</si>
  <si>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</si>
  <si>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t>Spital Clinic Sf. Maria</t>
  </si>
  <si>
    <t>Spital Sf. Luca</t>
  </si>
  <si>
    <t>Spital Clinic Filantropia</t>
  </si>
  <si>
    <t>Spital Clinic T. Burghele</t>
  </si>
  <si>
    <t>SC Gral Medical SRL</t>
  </si>
  <si>
    <t>Institutul Marius Nasta</t>
  </si>
  <si>
    <t>Spital de Psihiatrie C. Gorgos</t>
  </si>
  <si>
    <t>SC MNT Healthcare Europe SRL</t>
  </si>
  <si>
    <t xml:space="preserve">SC Delta Health Care </t>
  </si>
  <si>
    <r>
      <t>Programul national de</t>
    </r>
    <r>
      <rPr>
        <b/>
        <sz val="12"/>
        <rFont val="Arial"/>
        <family val="2"/>
      </rPr>
      <t xml:space="preserve"> diabet</t>
    </r>
  </si>
  <si>
    <t>Spital Clinic N. Malaxa</t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</si>
  <si>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</si>
  <si>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</si>
  <si>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 xml:space="preserve">Boli neurologice degenerative/inflamatorii cronice </t>
  </si>
  <si>
    <t>Boli neurologice degenerative-forme acute</t>
  </si>
  <si>
    <t>Epidermoliza buloasa</t>
  </si>
  <si>
    <t>Scleroza sistemica si ulcere digitale evolutive</t>
  </si>
  <si>
    <t>Polineuropatie familiala amiloida cu transtiretina</t>
  </si>
  <si>
    <t>Purpura trombocitopenica imuna cronica</t>
  </si>
  <si>
    <t>Scleroza tuberoasa</t>
  </si>
  <si>
    <t>Boala FABRY</t>
  </si>
  <si>
    <t xml:space="preserve">INNBN </t>
  </si>
  <si>
    <t>Osteogeneza imperfecta</t>
  </si>
  <si>
    <t xml:space="preserve">HTAP </t>
  </si>
  <si>
    <t>Boala HURLER</t>
  </si>
  <si>
    <t>Sindrom de imunodeficienta primara</t>
  </si>
  <si>
    <t>Hiperfenilalaninemie</t>
  </si>
  <si>
    <t>Spital Clinic Dr. I. Cantacuzino</t>
  </si>
  <si>
    <t>Spitalul Clinic de Copii Victor Gomoiu</t>
  </si>
  <si>
    <t>CNMCRN Nicolae Robanescu</t>
  </si>
  <si>
    <t>Atrofie musculara spinla</t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</si>
  <si>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</si>
  <si>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</si>
  <si>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</si>
  <si>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</si>
  <si>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</si>
  <si>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</si>
  <si>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</si>
  <si>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</si>
  <si>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</si>
  <si>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</si>
  <si>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</si>
  <si>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</si>
  <si>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Deconturi furnizori programe nationale de sanatate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</si>
</sst>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3"/>
  <sheetViews>
    <sheetView tabSelected="1" zoomScale="85" zoomScaleNormal="85" zoomScalePageLayoutView="0" workbookViewId="0" topLeftCell="A1">
      <pane ySplit="1" topLeftCell="A361" activePane="bottomLeft" state="frozen"/>
      <selection pane="topLeft" activeCell="A1" sqref="A1"/>
      <selection pane="bottomLeft" activeCell="J401" sqref="J401"/>
    </sheetView>
  </sheetViews>
  <sheetFormatPr defaultColWidth="9.140625" defaultRowHeight="15"/>
  <cols>
    <col min="1" max="1" width="27.8515625" style="23" customWidth="1"/>
    <col min="2" max="2" width="49.28125" style="5" customWidth="1"/>
    <col min="3" max="3" width="29.8515625" style="6" customWidth="1"/>
    <col min="4" max="16384" width="9.140625" style="7" customWidth="1"/>
  </cols>
  <sheetData>
    <row r="1" spans="1:2" ht="15.75">
      <c r="A1" s="21"/>
      <c r="B1" s="1"/>
    </row>
    <row r="2" spans="1:2" ht="15.75">
      <c r="A2" s="21"/>
      <c r="B2" s="1"/>
    </row>
    <row r="3" spans="1:2" ht="15" customHeight="1">
      <c r="A3" s="15" t="s">
        <v>141</v>
      </c>
      <c r="B3" s="15"/>
    </row>
    <row r="5" spans="1:3" s="9" customFormat="1" ht="36" customHeight="1">
      <c r="A5" s="22" t="s">
        <v>22</v>
      </c>
      <c r="B5" s="2" t="s">
        <v>0</v>
      </c>
      <c r="C5" s="2" t="s">
        <v>75</v>
      </c>
    </row>
    <row r="6" spans="1:3" ht="15">
      <c r="A6" s="36" t="s">
        <v>76</v>
      </c>
      <c r="B6" s="3" t="s">
        <v>31</v>
      </c>
      <c r="C6" s="12">
        <v>424.83</v>
      </c>
    </row>
    <row r="7" spans="1:3" ht="15">
      <c r="A7" s="36"/>
      <c r="B7" s="3" t="s">
        <v>16</v>
      </c>
      <c r="C7" s="12">
        <v>2258.72</v>
      </c>
    </row>
    <row r="8" spans="1:3" ht="15">
      <c r="A8" s="36"/>
      <c r="B8" s="3" t="s">
        <v>43</v>
      </c>
      <c r="C8" s="12">
        <v>2599.44</v>
      </c>
    </row>
    <row r="9" spans="1:3" ht="15.75">
      <c r="A9" s="36"/>
      <c r="B9" s="2" t="s">
        <v>18</v>
      </c>
      <c r="C9" s="10">
        <f>C8+C7+C6</f>
        <v>5282.99</v>
      </c>
    </row>
    <row r="10" spans="1:3" ht="15.75">
      <c r="A10" s="37" t="s">
        <v>23</v>
      </c>
      <c r="B10" s="2" t="s">
        <v>45</v>
      </c>
      <c r="C10" s="11">
        <f>C11+C12+C13</f>
        <v>0</v>
      </c>
    </row>
    <row r="11" spans="1:3" ht="15">
      <c r="A11" s="38"/>
      <c r="B11" s="3" t="s">
        <v>46</v>
      </c>
      <c r="C11" s="12">
        <v>0</v>
      </c>
    </row>
    <row r="12" spans="1:3" ht="15">
      <c r="A12" s="38"/>
      <c r="B12" s="3" t="s">
        <v>47</v>
      </c>
      <c r="C12" s="12">
        <v>0</v>
      </c>
    </row>
    <row r="13" spans="1:3" ht="15">
      <c r="A13" s="38"/>
      <c r="B13" s="3" t="s">
        <v>77</v>
      </c>
      <c r="C13" s="12">
        <v>0</v>
      </c>
    </row>
    <row r="14" spans="1:3" ht="15.75">
      <c r="A14" s="38"/>
      <c r="B14" s="2" t="s">
        <v>34</v>
      </c>
      <c r="C14" s="11">
        <f>C15+C16+C17</f>
        <v>0</v>
      </c>
    </row>
    <row r="15" spans="1:3" ht="15">
      <c r="A15" s="38"/>
      <c r="B15" s="3" t="s">
        <v>46</v>
      </c>
      <c r="C15" s="12">
        <v>0</v>
      </c>
    </row>
    <row r="16" spans="1:3" ht="15">
      <c r="A16" s="38"/>
      <c r="B16" s="3" t="s">
        <v>47</v>
      </c>
      <c r="C16" s="12">
        <v>0</v>
      </c>
    </row>
    <row r="17" spans="1:3" ht="15">
      <c r="A17" s="38"/>
      <c r="B17" s="3" t="s">
        <v>77</v>
      </c>
      <c r="C17" s="12">
        <v>0</v>
      </c>
    </row>
    <row r="18" spans="1:3" ht="15.75">
      <c r="A18" s="38"/>
      <c r="B18" s="2" t="s">
        <v>39</v>
      </c>
      <c r="C18" s="11">
        <f>C19+C20+C21</f>
        <v>0</v>
      </c>
    </row>
    <row r="19" spans="1:3" ht="15">
      <c r="A19" s="38"/>
      <c r="B19" s="3" t="s">
        <v>46</v>
      </c>
      <c r="C19" s="12">
        <v>0</v>
      </c>
    </row>
    <row r="20" spans="1:3" ht="15">
      <c r="A20" s="38"/>
      <c r="B20" s="3" t="s">
        <v>47</v>
      </c>
      <c r="C20" s="12">
        <v>0</v>
      </c>
    </row>
    <row r="21" spans="1:3" ht="15">
      <c r="A21" s="38"/>
      <c r="B21" s="3" t="s">
        <v>77</v>
      </c>
      <c r="C21" s="12">
        <v>0</v>
      </c>
    </row>
    <row r="22" spans="1:3" ht="15.75">
      <c r="A22" s="38"/>
      <c r="B22" s="2" t="s">
        <v>18</v>
      </c>
      <c r="C22" s="11">
        <f>C18+C14+C10</f>
        <v>0</v>
      </c>
    </row>
    <row r="23" spans="1:3" ht="15.75">
      <c r="A23" s="35" t="s">
        <v>71</v>
      </c>
      <c r="B23" s="2" t="s">
        <v>28</v>
      </c>
      <c r="C23" s="11">
        <f>C24+C25+C26+C27</f>
        <v>0</v>
      </c>
    </row>
    <row r="24" spans="1:3" ht="15">
      <c r="A24" s="36"/>
      <c r="B24" s="3" t="s">
        <v>1</v>
      </c>
      <c r="C24" s="12">
        <v>0</v>
      </c>
    </row>
    <row r="25" spans="1:3" ht="15">
      <c r="A25" s="36"/>
      <c r="B25" s="3" t="s">
        <v>55</v>
      </c>
      <c r="C25" s="12">
        <v>0</v>
      </c>
    </row>
    <row r="26" spans="1:3" ht="15">
      <c r="A26" s="36"/>
      <c r="B26" s="3" t="s">
        <v>20</v>
      </c>
      <c r="C26" s="12">
        <v>0</v>
      </c>
    </row>
    <row r="27" spans="1:3" ht="15">
      <c r="A27" s="36"/>
      <c r="B27" s="3" t="s">
        <v>59</v>
      </c>
      <c r="C27" s="12">
        <v>0</v>
      </c>
    </row>
    <row r="28" spans="1:3" ht="15.75">
      <c r="A28" s="36"/>
      <c r="B28" s="2" t="s">
        <v>48</v>
      </c>
      <c r="C28" s="11">
        <f>C29+C30+C31</f>
        <v>0</v>
      </c>
    </row>
    <row r="29" spans="1:3" ht="15">
      <c r="A29" s="36"/>
      <c r="B29" s="3" t="s">
        <v>1</v>
      </c>
      <c r="C29" s="12">
        <v>0</v>
      </c>
    </row>
    <row r="30" spans="1:3" ht="15">
      <c r="A30" s="36"/>
      <c r="B30" s="3" t="s">
        <v>20</v>
      </c>
      <c r="C30" s="12">
        <v>0</v>
      </c>
    </row>
    <row r="31" spans="1:3" ht="15">
      <c r="A31" s="36"/>
      <c r="B31" s="3" t="s">
        <v>59</v>
      </c>
      <c r="C31" s="12">
        <v>0</v>
      </c>
    </row>
    <row r="32" spans="1:3" ht="15.75">
      <c r="A32" s="36"/>
      <c r="B32" s="2" t="s">
        <v>44</v>
      </c>
      <c r="C32" s="11">
        <f>C33+C34</f>
        <v>104347.88</v>
      </c>
    </row>
    <row r="33" spans="1:3" ht="15">
      <c r="A33" s="36"/>
      <c r="B33" s="3" t="s">
        <v>1</v>
      </c>
      <c r="C33" s="12">
        <v>49842.43</v>
      </c>
    </row>
    <row r="34" spans="1:3" ht="15">
      <c r="A34" s="36"/>
      <c r="B34" s="3" t="s">
        <v>59</v>
      </c>
      <c r="C34" s="12">
        <v>54505.45</v>
      </c>
    </row>
    <row r="35" spans="1:3" ht="15.75">
      <c r="A35" s="36"/>
      <c r="B35" s="2" t="s">
        <v>49</v>
      </c>
      <c r="C35" s="11">
        <f>C36+C37+C38+C39+C40+C41</f>
        <v>0</v>
      </c>
    </row>
    <row r="36" spans="1:3" ht="15">
      <c r="A36" s="36"/>
      <c r="B36" s="3" t="s">
        <v>1</v>
      </c>
      <c r="C36" s="12">
        <v>0</v>
      </c>
    </row>
    <row r="37" spans="1:3" ht="15">
      <c r="A37" s="36"/>
      <c r="B37" s="3" t="s">
        <v>55</v>
      </c>
      <c r="C37" s="12">
        <v>0</v>
      </c>
    </row>
    <row r="38" spans="1:3" ht="15">
      <c r="A38" s="36"/>
      <c r="B38" s="3" t="s">
        <v>19</v>
      </c>
      <c r="C38" s="12">
        <v>0</v>
      </c>
    </row>
    <row r="39" spans="1:3" ht="15">
      <c r="A39" s="36"/>
      <c r="B39" s="3" t="s">
        <v>20</v>
      </c>
      <c r="C39" s="12">
        <v>0</v>
      </c>
    </row>
    <row r="40" spans="1:3" ht="15">
      <c r="A40" s="36"/>
      <c r="B40" s="3" t="s">
        <v>2</v>
      </c>
      <c r="C40" s="12">
        <v>0</v>
      </c>
    </row>
    <row r="41" spans="1:3" ht="15">
      <c r="A41" s="36"/>
      <c r="B41" s="3" t="s">
        <v>59</v>
      </c>
      <c r="C41" s="12">
        <v>0</v>
      </c>
    </row>
    <row r="42" spans="1:3" ht="15.75">
      <c r="A42" s="36"/>
      <c r="B42" s="2" t="s">
        <v>33</v>
      </c>
      <c r="C42" s="11">
        <f>C43+C44</f>
        <v>52967.46</v>
      </c>
    </row>
    <row r="43" spans="1:3" ht="15">
      <c r="A43" s="36"/>
      <c r="B43" s="3" t="s">
        <v>1</v>
      </c>
      <c r="C43" s="12">
        <v>52531.46</v>
      </c>
    </row>
    <row r="44" spans="1:3" ht="15">
      <c r="A44" s="36"/>
      <c r="B44" s="3" t="s">
        <v>59</v>
      </c>
      <c r="C44" s="12">
        <v>436</v>
      </c>
    </row>
    <row r="45" spans="1:3" ht="15.75">
      <c r="A45" s="36"/>
      <c r="B45" s="2" t="s">
        <v>42</v>
      </c>
      <c r="C45" s="11">
        <f>C46+C47+C48+C49</f>
        <v>155387.71000000002</v>
      </c>
    </row>
    <row r="46" spans="1:3" ht="15">
      <c r="A46" s="36"/>
      <c r="B46" s="3" t="s">
        <v>1</v>
      </c>
      <c r="C46" s="12">
        <v>110207.21</v>
      </c>
    </row>
    <row r="47" spans="1:3" ht="15">
      <c r="A47" s="36"/>
      <c r="B47" s="3" t="s">
        <v>20</v>
      </c>
      <c r="C47" s="12">
        <v>0</v>
      </c>
    </row>
    <row r="48" spans="1:3" ht="15">
      <c r="A48" s="36"/>
      <c r="B48" s="3" t="s">
        <v>2</v>
      </c>
      <c r="C48" s="12">
        <v>0</v>
      </c>
    </row>
    <row r="49" spans="1:3" ht="15">
      <c r="A49" s="36"/>
      <c r="B49" s="3" t="s">
        <v>59</v>
      </c>
      <c r="C49" s="12">
        <v>45180.5</v>
      </c>
    </row>
    <row r="50" spans="1:3" ht="15.75">
      <c r="A50" s="36"/>
      <c r="B50" s="2" t="s">
        <v>29</v>
      </c>
      <c r="C50" s="11">
        <f>C51+C53+C52+C54+C55</f>
        <v>0</v>
      </c>
    </row>
    <row r="51" spans="1:3" ht="15">
      <c r="A51" s="36"/>
      <c r="B51" s="3" t="s">
        <v>1</v>
      </c>
      <c r="C51" s="12">
        <v>0</v>
      </c>
    </row>
    <row r="52" spans="1:3" ht="15">
      <c r="A52" s="36"/>
      <c r="B52" s="3" t="s">
        <v>55</v>
      </c>
      <c r="C52" s="12">
        <v>0</v>
      </c>
    </row>
    <row r="53" spans="1:3" ht="15">
      <c r="A53" s="36"/>
      <c r="B53" s="3" t="s">
        <v>20</v>
      </c>
      <c r="C53" s="12">
        <v>0</v>
      </c>
    </row>
    <row r="54" spans="1:3" ht="15">
      <c r="A54" s="36"/>
      <c r="B54" s="3" t="s">
        <v>2</v>
      </c>
      <c r="C54" s="12">
        <v>0</v>
      </c>
    </row>
    <row r="55" spans="1:3" ht="15">
      <c r="A55" s="36"/>
      <c r="B55" s="3" t="s">
        <v>59</v>
      </c>
      <c r="C55" s="12">
        <v>0</v>
      </c>
    </row>
    <row r="56" spans="1:3" ht="15.75">
      <c r="A56" s="36"/>
      <c r="B56" s="2" t="s">
        <v>30</v>
      </c>
      <c r="C56" s="11">
        <f>C57+C58+C59</f>
        <v>0</v>
      </c>
    </row>
    <row r="57" spans="1:3" ht="15">
      <c r="A57" s="36"/>
      <c r="B57" s="3" t="s">
        <v>1</v>
      </c>
      <c r="C57" s="12">
        <v>0</v>
      </c>
    </row>
    <row r="58" spans="1:3" ht="15">
      <c r="A58" s="36"/>
      <c r="B58" s="3" t="s">
        <v>59</v>
      </c>
      <c r="C58" s="12">
        <v>0</v>
      </c>
    </row>
    <row r="59" spans="1:3" ht="15">
      <c r="A59" s="36"/>
      <c r="B59" s="3" t="s">
        <v>55</v>
      </c>
      <c r="C59" s="12">
        <v>0</v>
      </c>
    </row>
    <row r="60" spans="1:3" ht="15.75">
      <c r="A60" s="36"/>
      <c r="B60" s="2" t="s">
        <v>34</v>
      </c>
      <c r="C60" s="11">
        <f>C61+C62+C63+C64</f>
        <v>0</v>
      </c>
    </row>
    <row r="61" spans="1:3" ht="15">
      <c r="A61" s="36"/>
      <c r="B61" s="3" t="s">
        <v>53</v>
      </c>
      <c r="C61" s="12">
        <v>0</v>
      </c>
    </row>
    <row r="62" spans="1:3" ht="15">
      <c r="A62" s="36"/>
      <c r="B62" s="3" t="s">
        <v>54</v>
      </c>
      <c r="C62" s="12">
        <v>0</v>
      </c>
    </row>
    <row r="63" spans="1:3" ht="15">
      <c r="A63" s="36"/>
      <c r="B63" s="3" t="s">
        <v>19</v>
      </c>
      <c r="C63" s="12">
        <v>0</v>
      </c>
    </row>
    <row r="64" spans="1:3" ht="15">
      <c r="A64" s="36"/>
      <c r="B64" s="3" t="s">
        <v>56</v>
      </c>
      <c r="C64" s="12">
        <v>0</v>
      </c>
    </row>
    <row r="65" spans="1:3" ht="15.75">
      <c r="A65" s="36"/>
      <c r="B65" s="2" t="s">
        <v>39</v>
      </c>
      <c r="C65" s="11">
        <f>C67+C68+C69+C66</f>
        <v>0</v>
      </c>
    </row>
    <row r="66" spans="1:3" ht="15">
      <c r="A66" s="36"/>
      <c r="B66" s="3" t="s">
        <v>53</v>
      </c>
      <c r="C66" s="12">
        <v>0</v>
      </c>
    </row>
    <row r="67" spans="1:3" ht="15">
      <c r="A67" s="36"/>
      <c r="B67" s="3" t="s">
        <v>54</v>
      </c>
      <c r="C67" s="12">
        <v>0</v>
      </c>
    </row>
    <row r="68" spans="1:3" ht="15">
      <c r="A68" s="36"/>
      <c r="B68" s="3" t="s">
        <v>19</v>
      </c>
      <c r="C68" s="12">
        <v>0</v>
      </c>
    </row>
    <row r="69" spans="1:3" ht="15">
      <c r="A69" s="36"/>
      <c r="B69" s="3" t="s">
        <v>56</v>
      </c>
      <c r="C69" s="12">
        <v>0</v>
      </c>
    </row>
    <row r="70" spans="1:3" ht="15.75">
      <c r="A70" s="36"/>
      <c r="B70" s="2" t="s">
        <v>50</v>
      </c>
      <c r="C70" s="11">
        <f>C71</f>
        <v>21131.95</v>
      </c>
    </row>
    <row r="71" spans="1:3" ht="15">
      <c r="A71" s="36"/>
      <c r="B71" s="3" t="s">
        <v>1</v>
      </c>
      <c r="C71" s="12">
        <v>21131.95</v>
      </c>
    </row>
    <row r="72" spans="1:3" ht="15.75">
      <c r="A72" s="36"/>
      <c r="B72" s="2" t="s">
        <v>36</v>
      </c>
      <c r="C72" s="10">
        <f>C73</f>
        <v>11682.73</v>
      </c>
    </row>
    <row r="73" spans="1:3" ht="15">
      <c r="A73" s="36"/>
      <c r="B73" s="3" t="s">
        <v>1</v>
      </c>
      <c r="C73" s="12">
        <v>11682.73</v>
      </c>
    </row>
    <row r="74" spans="1:3" ht="15.75">
      <c r="A74" s="36"/>
      <c r="B74" s="2" t="s">
        <v>37</v>
      </c>
      <c r="C74" s="11">
        <f>C75+C76</f>
        <v>33675.55</v>
      </c>
    </row>
    <row r="75" spans="1:3" ht="15">
      <c r="A75" s="36"/>
      <c r="B75" s="3" t="s">
        <v>1</v>
      </c>
      <c r="C75" s="12">
        <v>33675.55</v>
      </c>
    </row>
    <row r="76" spans="1:3" ht="15">
      <c r="A76" s="36"/>
      <c r="B76" s="3" t="s">
        <v>59</v>
      </c>
      <c r="C76" s="12">
        <v>0</v>
      </c>
    </row>
    <row r="77" spans="1:3" ht="15.75">
      <c r="A77" s="36"/>
      <c r="B77" s="2" t="s">
        <v>35</v>
      </c>
      <c r="C77" s="11">
        <f>C78</f>
        <v>158513</v>
      </c>
    </row>
    <row r="78" spans="1:3" ht="15">
      <c r="A78" s="36"/>
      <c r="B78" s="3" t="s">
        <v>1</v>
      </c>
      <c r="C78" s="12">
        <v>158513</v>
      </c>
    </row>
    <row r="79" spans="1:3" ht="15.75">
      <c r="A79" s="36"/>
      <c r="B79" s="2" t="s">
        <v>63</v>
      </c>
      <c r="C79" s="11">
        <f>C80+C81</f>
        <v>67444</v>
      </c>
    </row>
    <row r="80" spans="1:3" ht="15">
      <c r="A80" s="36"/>
      <c r="B80" s="3" t="s">
        <v>1</v>
      </c>
      <c r="C80" s="12">
        <v>67444</v>
      </c>
    </row>
    <row r="81" spans="1:3" ht="15">
      <c r="A81" s="36"/>
      <c r="B81" s="3" t="s">
        <v>59</v>
      </c>
      <c r="C81" s="12">
        <v>0</v>
      </c>
    </row>
    <row r="82" spans="1:3" ht="15.75">
      <c r="A82" s="36"/>
      <c r="B82" s="2" t="s">
        <v>18</v>
      </c>
      <c r="C82" s="11">
        <f>C72+C70+C65+C60+C56+C50+C45+C42+C35+C32+C28+C23+C77+C74+C79</f>
        <v>605150.28</v>
      </c>
    </row>
    <row r="83" spans="1:3" ht="15">
      <c r="A83" s="37" t="s">
        <v>69</v>
      </c>
      <c r="B83" s="3" t="s">
        <v>27</v>
      </c>
      <c r="C83" s="12">
        <v>0</v>
      </c>
    </row>
    <row r="84" spans="1:3" ht="15">
      <c r="A84" s="38"/>
      <c r="B84" s="3" t="s">
        <v>43</v>
      </c>
      <c r="C84" s="12">
        <v>57179.5</v>
      </c>
    </row>
    <row r="85" spans="1:3" ht="15.75">
      <c r="A85" s="38"/>
      <c r="B85" s="2" t="s">
        <v>18</v>
      </c>
      <c r="C85" s="11">
        <f>C84+C83</f>
        <v>57179.5</v>
      </c>
    </row>
    <row r="86" spans="1:3" ht="15.75">
      <c r="A86" s="37" t="s">
        <v>66</v>
      </c>
      <c r="B86" s="2" t="s">
        <v>29</v>
      </c>
      <c r="C86" s="12">
        <v>6392.68</v>
      </c>
    </row>
    <row r="87" spans="1:3" ht="15.75">
      <c r="A87" s="38"/>
      <c r="B87" s="2" t="s">
        <v>18</v>
      </c>
      <c r="C87" s="11">
        <f>C86</f>
        <v>6392.68</v>
      </c>
    </row>
    <row r="88" spans="1:3" ht="15">
      <c r="A88" s="24" t="s">
        <v>67</v>
      </c>
      <c r="B88" s="3" t="s">
        <v>34</v>
      </c>
      <c r="C88" s="12">
        <v>0</v>
      </c>
    </row>
    <row r="89" spans="1:3" ht="15">
      <c r="A89" s="33"/>
      <c r="B89" s="3" t="s">
        <v>39</v>
      </c>
      <c r="C89" s="12">
        <v>0</v>
      </c>
    </row>
    <row r="90" spans="1:3" ht="15.75">
      <c r="A90" s="34"/>
      <c r="B90" s="2" t="s">
        <v>18</v>
      </c>
      <c r="C90" s="11">
        <f>C89+C88</f>
        <v>0</v>
      </c>
    </row>
    <row r="91" spans="1:3" ht="15.75">
      <c r="A91" s="27" t="s">
        <v>73</v>
      </c>
      <c r="B91" s="2" t="s">
        <v>41</v>
      </c>
      <c r="C91" s="11">
        <f>C92+C93+C94+C95+C96+C97+C98+C99+C100+C101+C102</f>
        <v>2585445.26</v>
      </c>
    </row>
    <row r="92" spans="1:3" ht="15">
      <c r="A92" s="28"/>
      <c r="B92" s="3" t="s">
        <v>3</v>
      </c>
      <c r="C92" s="12">
        <v>426858.8</v>
      </c>
    </row>
    <row r="93" spans="1:3" ht="15">
      <c r="A93" s="28"/>
      <c r="B93" s="3" t="s">
        <v>4</v>
      </c>
      <c r="C93" s="12">
        <v>0</v>
      </c>
    </row>
    <row r="94" spans="1:3" ht="15">
      <c r="A94" s="28"/>
      <c r="B94" s="3" t="s">
        <v>5</v>
      </c>
      <c r="C94" s="12">
        <v>0</v>
      </c>
    </row>
    <row r="95" spans="1:3" ht="15">
      <c r="A95" s="28"/>
      <c r="B95" s="3" t="s">
        <v>6</v>
      </c>
      <c r="C95" s="12">
        <v>160977.01</v>
      </c>
    </row>
    <row r="96" spans="1:3" ht="15">
      <c r="A96" s="28"/>
      <c r="B96" s="3" t="s">
        <v>7</v>
      </c>
      <c r="C96" s="12">
        <v>0</v>
      </c>
    </row>
    <row r="97" spans="1:3" ht="15">
      <c r="A97" s="28"/>
      <c r="B97" s="3" t="s">
        <v>64</v>
      </c>
      <c r="C97" s="12">
        <v>455485.2</v>
      </c>
    </row>
    <row r="98" spans="1:3" ht="15">
      <c r="A98" s="28"/>
      <c r="B98" s="3" t="s">
        <v>21</v>
      </c>
      <c r="C98" s="12">
        <v>40961.46</v>
      </c>
    </row>
    <row r="99" spans="1:3" ht="30">
      <c r="A99" s="28"/>
      <c r="B99" s="3" t="s">
        <v>61</v>
      </c>
      <c r="C99" s="12">
        <v>33320</v>
      </c>
    </row>
    <row r="100" spans="1:3" ht="45">
      <c r="A100" s="28"/>
      <c r="B100" s="3" t="s">
        <v>62</v>
      </c>
      <c r="C100" s="12">
        <v>1054404.5</v>
      </c>
    </row>
    <row r="101" spans="1:3" ht="30">
      <c r="A101" s="28"/>
      <c r="B101" s="3" t="s">
        <v>60</v>
      </c>
      <c r="C101" s="12">
        <v>397687.29</v>
      </c>
    </row>
    <row r="102" spans="1:3" ht="30">
      <c r="A102" s="28"/>
      <c r="B102" s="3" t="s">
        <v>74</v>
      </c>
      <c r="C102" s="12">
        <v>15751</v>
      </c>
    </row>
    <row r="103" spans="1:3" ht="15.75">
      <c r="A103" s="28"/>
      <c r="B103" s="2" t="s">
        <v>28</v>
      </c>
      <c r="C103" s="11">
        <f>C104+C105+C106+C107+C108+C109+C110+C111+C112+C113</f>
        <v>240862.56000000003</v>
      </c>
    </row>
    <row r="104" spans="1:3" ht="15">
      <c r="A104" s="28"/>
      <c r="B104" s="3" t="s">
        <v>3</v>
      </c>
      <c r="C104" s="12">
        <v>5191.38</v>
      </c>
    </row>
    <row r="105" spans="1:3" ht="15">
      <c r="A105" s="28"/>
      <c r="B105" s="3" t="s">
        <v>4</v>
      </c>
      <c r="C105" s="12">
        <v>31399.34</v>
      </c>
    </row>
    <row r="106" spans="1:3" ht="15">
      <c r="A106" s="28"/>
      <c r="B106" s="3" t="s">
        <v>5</v>
      </c>
      <c r="C106" s="12">
        <v>13155.8</v>
      </c>
    </row>
    <row r="107" spans="1:3" ht="15">
      <c r="A107" s="28"/>
      <c r="B107" s="3" t="s">
        <v>6</v>
      </c>
      <c r="C107" s="12">
        <v>0</v>
      </c>
    </row>
    <row r="108" spans="1:3" ht="15">
      <c r="A108" s="28"/>
      <c r="B108" s="3" t="s">
        <v>7</v>
      </c>
      <c r="C108" s="12">
        <v>0</v>
      </c>
    </row>
    <row r="109" spans="1:3" ht="15">
      <c r="A109" s="28"/>
      <c r="B109" s="3" t="s">
        <v>64</v>
      </c>
      <c r="C109" s="12">
        <v>119717.81</v>
      </c>
    </row>
    <row r="110" spans="1:3" ht="15">
      <c r="A110" s="28"/>
      <c r="B110" s="3" t="s">
        <v>21</v>
      </c>
      <c r="C110" s="12">
        <v>19127.6</v>
      </c>
    </row>
    <row r="111" spans="1:3" ht="30">
      <c r="A111" s="28"/>
      <c r="B111" s="3" t="s">
        <v>60</v>
      </c>
      <c r="C111" s="12">
        <v>52270.63</v>
      </c>
    </row>
    <row r="112" spans="1:3" ht="45">
      <c r="A112" s="28"/>
      <c r="B112" s="3" t="s">
        <v>62</v>
      </c>
      <c r="C112" s="12">
        <v>0</v>
      </c>
    </row>
    <row r="113" spans="1:3" ht="30">
      <c r="A113" s="28"/>
      <c r="B113" s="3" t="s">
        <v>74</v>
      </c>
      <c r="C113" s="12">
        <v>0</v>
      </c>
    </row>
    <row r="114" spans="1:3" ht="15.75">
      <c r="A114" s="28"/>
      <c r="B114" s="2" t="s">
        <v>44</v>
      </c>
      <c r="C114" s="11">
        <f>C115+C116+C117+C118+C119+C120+C121</f>
        <v>295226.24</v>
      </c>
    </row>
    <row r="115" spans="1:3" ht="15">
      <c r="A115" s="28"/>
      <c r="B115" s="3" t="s">
        <v>3</v>
      </c>
      <c r="C115" s="12">
        <v>40330.29</v>
      </c>
    </row>
    <row r="116" spans="1:3" ht="15">
      <c r="A116" s="28"/>
      <c r="B116" s="3" t="s">
        <v>4</v>
      </c>
      <c r="C116" s="12">
        <v>234625.22</v>
      </c>
    </row>
    <row r="117" spans="1:3" ht="15">
      <c r="A117" s="28"/>
      <c r="B117" s="3" t="s">
        <v>5</v>
      </c>
      <c r="C117" s="12">
        <v>20270.73</v>
      </c>
    </row>
    <row r="118" spans="1:3" ht="15">
      <c r="A118" s="28"/>
      <c r="B118" s="3" t="s">
        <v>6</v>
      </c>
      <c r="C118" s="12">
        <v>0</v>
      </c>
    </row>
    <row r="119" spans="1:3" ht="15">
      <c r="A119" s="28"/>
      <c r="B119" s="3" t="s">
        <v>7</v>
      </c>
      <c r="C119" s="12">
        <v>0</v>
      </c>
    </row>
    <row r="120" spans="1:3" ht="15">
      <c r="A120" s="28"/>
      <c r="B120" s="3" t="s">
        <v>64</v>
      </c>
      <c r="C120" s="12">
        <v>0</v>
      </c>
    </row>
    <row r="121" spans="1:3" ht="30">
      <c r="A121" s="28"/>
      <c r="B121" s="3" t="s">
        <v>60</v>
      </c>
      <c r="C121" s="12">
        <v>0</v>
      </c>
    </row>
    <row r="122" spans="1:3" ht="15.75">
      <c r="A122" s="28"/>
      <c r="B122" s="2" t="s">
        <v>30</v>
      </c>
      <c r="C122" s="11">
        <f>C123+C124</f>
        <v>42651.66</v>
      </c>
    </row>
    <row r="123" spans="1:3" ht="15">
      <c r="A123" s="28"/>
      <c r="B123" s="3" t="s">
        <v>3</v>
      </c>
      <c r="C123" s="12">
        <v>39054.66</v>
      </c>
    </row>
    <row r="124" spans="1:3" ht="15">
      <c r="A124" s="28"/>
      <c r="B124" s="3" t="s">
        <v>21</v>
      </c>
      <c r="C124" s="12">
        <v>3597</v>
      </c>
    </row>
    <row r="125" spans="1:3" ht="15.75">
      <c r="A125" s="28"/>
      <c r="B125" s="2" t="s">
        <v>33</v>
      </c>
      <c r="C125" s="11">
        <f>C126+C127</f>
        <v>18493.36</v>
      </c>
    </row>
    <row r="126" spans="1:3" ht="15">
      <c r="A126" s="28"/>
      <c r="B126" s="3" t="s">
        <v>3</v>
      </c>
      <c r="C126" s="12">
        <v>178.5</v>
      </c>
    </row>
    <row r="127" spans="1:3" ht="15">
      <c r="A127" s="28"/>
      <c r="B127" s="3" t="s">
        <v>5</v>
      </c>
      <c r="C127" s="12">
        <v>18314.86</v>
      </c>
    </row>
    <row r="128" spans="1:3" ht="15.75">
      <c r="A128" s="28"/>
      <c r="B128" s="2" t="s">
        <v>29</v>
      </c>
      <c r="C128" s="11">
        <f>C129+C130+C131+C132+C133</f>
        <v>0</v>
      </c>
    </row>
    <row r="129" spans="1:3" ht="15">
      <c r="A129" s="28"/>
      <c r="B129" s="3" t="s">
        <v>4</v>
      </c>
      <c r="C129" s="12">
        <v>0</v>
      </c>
    </row>
    <row r="130" spans="1:3" ht="15">
      <c r="A130" s="28"/>
      <c r="B130" s="3" t="s">
        <v>5</v>
      </c>
      <c r="C130" s="12">
        <v>0</v>
      </c>
    </row>
    <row r="131" spans="1:3" ht="15">
      <c r="A131" s="28"/>
      <c r="B131" s="3" t="s">
        <v>6</v>
      </c>
      <c r="C131" s="12">
        <v>0</v>
      </c>
    </row>
    <row r="132" spans="1:3" ht="15">
      <c r="A132" s="28"/>
      <c r="B132" s="3" t="s">
        <v>7</v>
      </c>
      <c r="C132" s="12">
        <v>0</v>
      </c>
    </row>
    <row r="133" spans="1:3" ht="30">
      <c r="A133" s="28"/>
      <c r="B133" s="3" t="s">
        <v>60</v>
      </c>
      <c r="C133" s="12">
        <v>0</v>
      </c>
    </row>
    <row r="134" spans="1:3" ht="15.75">
      <c r="A134" s="28"/>
      <c r="B134" s="2" t="s">
        <v>39</v>
      </c>
      <c r="C134" s="11">
        <f>C135+C136+C137</f>
        <v>40927.93</v>
      </c>
    </row>
    <row r="135" spans="1:3" ht="15">
      <c r="A135" s="28"/>
      <c r="B135" s="3" t="s">
        <v>40</v>
      </c>
      <c r="C135" s="12">
        <v>13000.75</v>
      </c>
    </row>
    <row r="136" spans="1:3" ht="30">
      <c r="A136" s="28"/>
      <c r="B136" s="3" t="s">
        <v>57</v>
      </c>
      <c r="C136" s="12">
        <v>27927.18</v>
      </c>
    </row>
    <row r="137" spans="1:3" ht="15">
      <c r="A137" s="28"/>
      <c r="B137" s="3" t="s">
        <v>21</v>
      </c>
      <c r="C137" s="12">
        <v>0</v>
      </c>
    </row>
    <row r="138" spans="1:3" ht="15.75">
      <c r="A138" s="28"/>
      <c r="B138" s="2" t="s">
        <v>48</v>
      </c>
      <c r="C138" s="11">
        <f>C139</f>
        <v>0</v>
      </c>
    </row>
    <row r="139" spans="1:3" ht="15">
      <c r="A139" s="28"/>
      <c r="B139" s="3" t="s">
        <v>21</v>
      </c>
      <c r="C139" s="12">
        <v>0</v>
      </c>
    </row>
    <row r="140" spans="1:3" ht="15.75">
      <c r="A140" s="28"/>
      <c r="B140" s="2" t="s">
        <v>42</v>
      </c>
      <c r="C140" s="11">
        <f>C141+C142</f>
        <v>21020.51</v>
      </c>
    </row>
    <row r="141" spans="1:3" ht="15">
      <c r="A141" s="28"/>
      <c r="B141" s="3" t="s">
        <v>3</v>
      </c>
      <c r="C141" s="12">
        <v>21020.51</v>
      </c>
    </row>
    <row r="142" spans="1:3" ht="15">
      <c r="A142" s="28"/>
      <c r="B142" s="3" t="s">
        <v>5</v>
      </c>
      <c r="C142" s="12">
        <v>0</v>
      </c>
    </row>
    <row r="143" spans="1:3" ht="15.75">
      <c r="A143" s="28"/>
      <c r="B143" s="2" t="s">
        <v>50</v>
      </c>
      <c r="C143" s="11">
        <f>C144+C145+C146+C147+C148</f>
        <v>8247.95</v>
      </c>
    </row>
    <row r="144" spans="1:3" ht="15">
      <c r="A144" s="28"/>
      <c r="B144" s="3" t="s">
        <v>64</v>
      </c>
      <c r="C144" s="12">
        <v>8247.95</v>
      </c>
    </row>
    <row r="145" spans="1:3" ht="15">
      <c r="A145" s="28"/>
      <c r="B145" s="3" t="s">
        <v>21</v>
      </c>
      <c r="C145" s="12">
        <v>0</v>
      </c>
    </row>
    <row r="146" spans="1:3" ht="30">
      <c r="A146" s="28"/>
      <c r="B146" s="3" t="s">
        <v>57</v>
      </c>
      <c r="C146" s="12">
        <v>0</v>
      </c>
    </row>
    <row r="147" spans="1:3" ht="30">
      <c r="A147" s="28"/>
      <c r="B147" s="3" t="s">
        <v>61</v>
      </c>
      <c r="C147" s="12">
        <v>0</v>
      </c>
    </row>
    <row r="148" spans="1:3" ht="45">
      <c r="A148" s="28"/>
      <c r="B148" s="3" t="s">
        <v>62</v>
      </c>
      <c r="C148" s="12">
        <v>0</v>
      </c>
    </row>
    <row r="149" spans="1:3" ht="15.75">
      <c r="A149" s="28"/>
      <c r="B149" s="2" t="s">
        <v>65</v>
      </c>
      <c r="C149" s="11">
        <f>C150+C152+C151</f>
        <v>193168.82</v>
      </c>
    </row>
    <row r="150" spans="1:3" ht="15">
      <c r="A150" s="28"/>
      <c r="B150" s="3" t="s">
        <v>64</v>
      </c>
      <c r="C150" s="12">
        <v>66318.82</v>
      </c>
    </row>
    <row r="151" spans="1:3" ht="15">
      <c r="A151" s="28"/>
      <c r="B151" s="3" t="s">
        <v>40</v>
      </c>
      <c r="C151" s="12">
        <v>0</v>
      </c>
    </row>
    <row r="152" spans="1:3" ht="45">
      <c r="A152" s="28"/>
      <c r="B152" s="3" t="s">
        <v>62</v>
      </c>
      <c r="C152" s="12">
        <v>126850</v>
      </c>
    </row>
    <row r="153" spans="1:3" ht="15.75">
      <c r="A153" s="29"/>
      <c r="B153" s="2" t="s">
        <v>18</v>
      </c>
      <c r="C153" s="10">
        <f>C134+C128+C125+C122+C114+C103+C91+C138+C140+C143+C149</f>
        <v>3446044.2899999996</v>
      </c>
    </row>
    <row r="154" spans="1:3" ht="15.75">
      <c r="A154" s="30" t="s">
        <v>72</v>
      </c>
      <c r="B154" s="14" t="s">
        <v>28</v>
      </c>
      <c r="C154" s="11">
        <f>C155+C156+C157+C158+C159+C160+C161</f>
        <v>30702</v>
      </c>
    </row>
    <row r="155" spans="1:3" ht="15">
      <c r="A155" s="31"/>
      <c r="B155" s="4" t="s">
        <v>8</v>
      </c>
      <c r="C155" s="12">
        <v>30702</v>
      </c>
    </row>
    <row r="156" spans="1:3" ht="15">
      <c r="A156" s="31"/>
      <c r="B156" s="4" t="s">
        <v>17</v>
      </c>
      <c r="C156" s="12">
        <v>0</v>
      </c>
    </row>
    <row r="157" spans="1:3" ht="15">
      <c r="A157" s="31"/>
      <c r="B157" s="4" t="s">
        <v>10</v>
      </c>
      <c r="C157" s="12">
        <v>0</v>
      </c>
    </row>
    <row r="158" spans="1:3" ht="15">
      <c r="A158" s="31"/>
      <c r="B158" s="4" t="s">
        <v>11</v>
      </c>
      <c r="C158" s="12">
        <v>0</v>
      </c>
    </row>
    <row r="159" spans="1:3" ht="15">
      <c r="A159" s="31"/>
      <c r="B159" s="4" t="s">
        <v>12</v>
      </c>
      <c r="C159" s="12">
        <v>0</v>
      </c>
    </row>
    <row r="160" spans="1:3" ht="15">
      <c r="A160" s="31"/>
      <c r="B160" s="4" t="s">
        <v>13</v>
      </c>
      <c r="C160" s="12">
        <v>0</v>
      </c>
    </row>
    <row r="161" spans="1:3" ht="15">
      <c r="A161" s="31"/>
      <c r="B161" s="4" t="s">
        <v>58</v>
      </c>
      <c r="C161" s="12">
        <v>0</v>
      </c>
    </row>
    <row r="162" spans="1:3" ht="15.75">
      <c r="A162" s="31"/>
      <c r="B162" s="14" t="s">
        <v>44</v>
      </c>
      <c r="C162" s="11">
        <f>C163+C164+C165+C166</f>
        <v>0</v>
      </c>
    </row>
    <row r="163" spans="1:3" ht="15">
      <c r="A163" s="31"/>
      <c r="B163" s="4" t="s">
        <v>8</v>
      </c>
      <c r="C163" s="12">
        <v>0</v>
      </c>
    </row>
    <row r="164" spans="1:3" ht="15">
      <c r="A164" s="31"/>
      <c r="B164" s="4" t="s">
        <v>10</v>
      </c>
      <c r="C164" s="12">
        <v>0</v>
      </c>
    </row>
    <row r="165" spans="1:3" ht="15">
      <c r="A165" s="31"/>
      <c r="B165" s="4" t="s">
        <v>12</v>
      </c>
      <c r="C165" s="12">
        <v>0</v>
      </c>
    </row>
    <row r="166" spans="1:3" ht="15">
      <c r="A166" s="31"/>
      <c r="B166" s="4" t="s">
        <v>13</v>
      </c>
      <c r="C166" s="12">
        <v>0</v>
      </c>
    </row>
    <row r="167" spans="1:3" ht="15.75">
      <c r="A167" s="31"/>
      <c r="B167" s="2" t="s">
        <v>41</v>
      </c>
      <c r="C167" s="11">
        <f>C168+C169</f>
        <v>5566.9</v>
      </c>
    </row>
    <row r="168" spans="1:3" ht="15">
      <c r="A168" s="31"/>
      <c r="B168" s="4" t="s">
        <v>8</v>
      </c>
      <c r="C168" s="12">
        <v>0</v>
      </c>
    </row>
    <row r="169" spans="1:3" ht="15">
      <c r="A169" s="31"/>
      <c r="B169" s="4" t="s">
        <v>10</v>
      </c>
      <c r="C169" s="12">
        <v>5566.9</v>
      </c>
    </row>
    <row r="170" spans="1:3" ht="15.75">
      <c r="A170" s="31"/>
      <c r="B170" s="2" t="s">
        <v>42</v>
      </c>
      <c r="C170" s="11">
        <f>C171+C172+C173+C174+C175</f>
        <v>0</v>
      </c>
    </row>
    <row r="171" spans="1:3" ht="15">
      <c r="A171" s="31"/>
      <c r="B171" s="4" t="s">
        <v>8</v>
      </c>
      <c r="C171" s="12">
        <v>0</v>
      </c>
    </row>
    <row r="172" spans="1:3" ht="15">
      <c r="A172" s="31"/>
      <c r="B172" s="4" t="s">
        <v>17</v>
      </c>
      <c r="C172" s="12">
        <v>0</v>
      </c>
    </row>
    <row r="173" spans="1:3" ht="15">
      <c r="A173" s="31"/>
      <c r="B173" s="4" t="s">
        <v>9</v>
      </c>
      <c r="C173" s="12">
        <v>0</v>
      </c>
    </row>
    <row r="174" spans="1:3" ht="15">
      <c r="A174" s="31"/>
      <c r="B174" s="4" t="s">
        <v>11</v>
      </c>
      <c r="C174" s="12">
        <v>0</v>
      </c>
    </row>
    <row r="175" spans="1:3" ht="15">
      <c r="A175" s="31"/>
      <c r="B175" s="4" t="s">
        <v>58</v>
      </c>
      <c r="C175" s="12">
        <v>0</v>
      </c>
    </row>
    <row r="176" spans="1:3" ht="15.75">
      <c r="A176" s="31"/>
      <c r="B176" s="2" t="s">
        <v>27</v>
      </c>
      <c r="C176" s="11">
        <f>C177+C178+C179+C180</f>
        <v>0</v>
      </c>
    </row>
    <row r="177" spans="1:3" ht="15">
      <c r="A177" s="31"/>
      <c r="B177" s="4" t="s">
        <v>8</v>
      </c>
      <c r="C177" s="12">
        <v>0</v>
      </c>
    </row>
    <row r="178" spans="1:3" ht="15">
      <c r="A178" s="31"/>
      <c r="B178" s="4" t="s">
        <v>10</v>
      </c>
      <c r="C178" s="12">
        <v>0</v>
      </c>
    </row>
    <row r="179" spans="1:3" ht="15">
      <c r="A179" s="31"/>
      <c r="B179" s="4" t="s">
        <v>12</v>
      </c>
      <c r="C179" s="12">
        <v>0</v>
      </c>
    </row>
    <row r="180" spans="1:3" ht="15">
      <c r="A180" s="31"/>
      <c r="B180" s="4" t="s">
        <v>13</v>
      </c>
      <c r="C180" s="12">
        <v>0</v>
      </c>
    </row>
    <row r="181" spans="1:3" ht="15.75">
      <c r="A181" s="31"/>
      <c r="B181" s="2" t="s">
        <v>50</v>
      </c>
      <c r="C181" s="11">
        <f>C182+C183+C184</f>
        <v>0</v>
      </c>
    </row>
    <row r="182" spans="1:3" ht="15">
      <c r="A182" s="31"/>
      <c r="B182" s="4" t="s">
        <v>8</v>
      </c>
      <c r="C182" s="12">
        <v>0</v>
      </c>
    </row>
    <row r="183" spans="1:3" ht="15">
      <c r="A183" s="31"/>
      <c r="B183" s="4" t="s">
        <v>12</v>
      </c>
      <c r="C183" s="12">
        <v>0</v>
      </c>
    </row>
    <row r="184" spans="1:3" ht="15">
      <c r="A184" s="31"/>
      <c r="B184" s="4" t="s">
        <v>13</v>
      </c>
      <c r="C184" s="12">
        <v>0</v>
      </c>
    </row>
    <row r="185" spans="1:3" ht="15.75">
      <c r="A185" s="31"/>
      <c r="B185" s="2" t="s">
        <v>30</v>
      </c>
      <c r="C185" s="11">
        <f>C186+C187+C188+C189</f>
        <v>58717.6</v>
      </c>
    </row>
    <row r="186" spans="1:3" ht="15">
      <c r="A186" s="31"/>
      <c r="B186" s="4" t="s">
        <v>8</v>
      </c>
      <c r="C186" s="12">
        <v>0</v>
      </c>
    </row>
    <row r="187" spans="1:3" ht="15">
      <c r="A187" s="31"/>
      <c r="B187" s="4" t="s">
        <v>10</v>
      </c>
      <c r="C187" s="12">
        <v>0</v>
      </c>
    </row>
    <row r="188" spans="1:3" ht="15">
      <c r="A188" s="31"/>
      <c r="B188" s="4" t="s">
        <v>12</v>
      </c>
      <c r="C188" s="12">
        <v>0</v>
      </c>
    </row>
    <row r="189" spans="1:3" ht="15">
      <c r="A189" s="31"/>
      <c r="B189" s="4" t="s">
        <v>13</v>
      </c>
      <c r="C189" s="12">
        <v>58717.6</v>
      </c>
    </row>
    <row r="190" spans="1:3" ht="15.75">
      <c r="A190" s="32"/>
      <c r="B190" s="2" t="s">
        <v>18</v>
      </c>
      <c r="C190" s="11">
        <f>C176+C170+C167+C162+C154+C181+C185</f>
        <v>94986.5</v>
      </c>
    </row>
    <row r="191" spans="1:3" ht="15.75">
      <c r="A191" s="35" t="s">
        <v>70</v>
      </c>
      <c r="B191" s="2" t="s">
        <v>42</v>
      </c>
      <c r="C191" s="11">
        <f>C192+C193</f>
        <v>37429.01</v>
      </c>
    </row>
    <row r="192" spans="1:3" ht="15">
      <c r="A192" s="36"/>
      <c r="B192" s="3" t="s">
        <v>14</v>
      </c>
      <c r="C192" s="12">
        <v>37429.01</v>
      </c>
    </row>
    <row r="193" spans="1:3" ht="15">
      <c r="A193" s="36"/>
      <c r="B193" s="3" t="s">
        <v>15</v>
      </c>
      <c r="C193" s="12">
        <v>0</v>
      </c>
    </row>
    <row r="194" spans="1:3" ht="15.75">
      <c r="A194" s="36"/>
      <c r="B194" s="2" t="s">
        <v>28</v>
      </c>
      <c r="C194" s="11">
        <f>C195</f>
        <v>77077.55</v>
      </c>
    </row>
    <row r="195" spans="1:3" ht="15">
      <c r="A195" s="36"/>
      <c r="B195" s="3" t="s">
        <v>14</v>
      </c>
      <c r="C195" s="12">
        <v>77077.55</v>
      </c>
    </row>
    <row r="196" spans="1:3" ht="15.75">
      <c r="A196" s="36"/>
      <c r="B196" s="2" t="s">
        <v>18</v>
      </c>
      <c r="C196" s="10">
        <f>C194+C191</f>
        <v>114506.56</v>
      </c>
    </row>
    <row r="197" spans="1:3" ht="15">
      <c r="A197" s="24" t="s">
        <v>24</v>
      </c>
      <c r="B197" s="3" t="s">
        <v>38</v>
      </c>
      <c r="C197" s="13">
        <v>83622.5</v>
      </c>
    </row>
    <row r="198" spans="1:3" ht="15.75">
      <c r="A198" s="26"/>
      <c r="B198" s="2" t="s">
        <v>18</v>
      </c>
      <c r="C198" s="11">
        <f>C197</f>
        <v>83622.5</v>
      </c>
    </row>
    <row r="199" spans="1:3" ht="15">
      <c r="A199" s="24" t="s">
        <v>25</v>
      </c>
      <c r="B199" s="3" t="s">
        <v>38</v>
      </c>
      <c r="C199" s="12">
        <v>408907.8</v>
      </c>
    </row>
    <row r="200" spans="1:3" ht="15.75">
      <c r="A200" s="26"/>
      <c r="B200" s="2" t="s">
        <v>18</v>
      </c>
      <c r="C200" s="11">
        <f>C199</f>
        <v>408907.8</v>
      </c>
    </row>
    <row r="201" spans="1:3" ht="15.75">
      <c r="A201" s="24" t="s">
        <v>26</v>
      </c>
      <c r="B201" s="3" t="s">
        <v>28</v>
      </c>
      <c r="C201" s="11">
        <v>0</v>
      </c>
    </row>
    <row r="202" spans="1:3" ht="15.75">
      <c r="A202" s="26"/>
      <c r="B202" s="2" t="s">
        <v>18</v>
      </c>
      <c r="C202" s="11">
        <f>C201</f>
        <v>0</v>
      </c>
    </row>
    <row r="203" spans="1:3" ht="15">
      <c r="A203" s="24" t="s">
        <v>68</v>
      </c>
      <c r="B203" s="3" t="s">
        <v>42</v>
      </c>
      <c r="C203" s="12">
        <v>0</v>
      </c>
    </row>
    <row r="204" spans="1:3" ht="15">
      <c r="A204" s="33"/>
      <c r="B204" s="3" t="s">
        <v>39</v>
      </c>
      <c r="C204" s="12">
        <v>2392.03</v>
      </c>
    </row>
    <row r="205" spans="1:3" ht="15">
      <c r="A205" s="33"/>
      <c r="B205" s="3" t="s">
        <v>50</v>
      </c>
      <c r="C205" s="12">
        <v>0</v>
      </c>
    </row>
    <row r="206" spans="1:3" ht="15.75">
      <c r="A206" s="34"/>
      <c r="B206" s="2" t="s">
        <v>18</v>
      </c>
      <c r="C206" s="11">
        <f>C204+C203+C205</f>
        <v>2392.03</v>
      </c>
    </row>
    <row r="207" spans="1:3" ht="15">
      <c r="A207" s="24" t="s">
        <v>52</v>
      </c>
      <c r="B207" s="3" t="s">
        <v>44</v>
      </c>
      <c r="C207" s="12">
        <v>0</v>
      </c>
    </row>
    <row r="208" spans="1:3" ht="15">
      <c r="A208" s="25"/>
      <c r="B208" s="3" t="s">
        <v>42</v>
      </c>
      <c r="C208" s="12">
        <v>0</v>
      </c>
    </row>
    <row r="209" spans="1:3" ht="15">
      <c r="A209" s="25"/>
      <c r="B209" s="3" t="s">
        <v>28</v>
      </c>
      <c r="C209" s="12">
        <v>0</v>
      </c>
    </row>
    <row r="210" spans="1:3" ht="15">
      <c r="A210" s="25"/>
      <c r="B210" s="3" t="s">
        <v>51</v>
      </c>
      <c r="C210" s="12">
        <v>0</v>
      </c>
    </row>
    <row r="211" spans="1:3" ht="15">
      <c r="A211" s="25"/>
      <c r="B211" s="3" t="s">
        <v>33</v>
      </c>
      <c r="C211" s="12">
        <v>0</v>
      </c>
    </row>
    <row r="212" spans="1:3" ht="15">
      <c r="A212" s="25"/>
      <c r="B212" s="3" t="s">
        <v>30</v>
      </c>
      <c r="C212" s="12">
        <v>0</v>
      </c>
    </row>
    <row r="213" spans="1:3" ht="15">
      <c r="A213" s="25"/>
      <c r="B213" s="3" t="s">
        <v>32</v>
      </c>
      <c r="C213" s="12">
        <v>10103.21</v>
      </c>
    </row>
    <row r="214" spans="1:3" ht="15.75">
      <c r="A214" s="26"/>
      <c r="B214" s="2" t="s">
        <v>18</v>
      </c>
      <c r="C214" s="11">
        <f>C213+C212+C211+C210+C209+C208+C207</f>
        <v>10103.21</v>
      </c>
    </row>
    <row r="215" spans="1:3" ht="15.75">
      <c r="A215" s="24" t="s">
        <v>78</v>
      </c>
      <c r="B215" s="2" t="s">
        <v>27</v>
      </c>
      <c r="C215" s="11">
        <f>C216+C217+C218+C219+C220+C221+C222+C223+C224</f>
        <v>3486380.7100000004</v>
      </c>
    </row>
    <row r="216" spans="1:3" ht="15">
      <c r="A216" s="25"/>
      <c r="B216" s="3" t="s">
        <v>79</v>
      </c>
      <c r="C216" s="12">
        <v>658355.79</v>
      </c>
    </row>
    <row r="217" spans="1:3" ht="45">
      <c r="A217" s="25"/>
      <c r="B217" s="3" t="s">
        <v>80</v>
      </c>
      <c r="C217" s="12">
        <v>604525.99</v>
      </c>
    </row>
    <row r="218" spans="1:3" ht="15">
      <c r="A218" s="25"/>
      <c r="B218" s="13" t="s">
        <v>81</v>
      </c>
      <c r="C218" s="12">
        <v>360226.03</v>
      </c>
    </row>
    <row r="219" spans="1:3" ht="30">
      <c r="A219" s="25"/>
      <c r="B219" s="3" t="s">
        <v>82</v>
      </c>
      <c r="C219" s="12">
        <v>106392.11</v>
      </c>
    </row>
    <row r="220" spans="1:3" ht="30">
      <c r="A220" s="25"/>
      <c r="B220" s="3" t="s">
        <v>83</v>
      </c>
      <c r="C220" s="12">
        <v>521232.55</v>
      </c>
    </row>
    <row r="221" spans="1:3" ht="30">
      <c r="A221" s="25"/>
      <c r="B221" s="3" t="s">
        <v>84</v>
      </c>
      <c r="C221" s="12">
        <v>135659.22</v>
      </c>
    </row>
    <row r="222" spans="1:3" ht="15">
      <c r="A222" s="25"/>
      <c r="B222" s="3" t="s">
        <v>85</v>
      </c>
      <c r="C222" s="12">
        <v>748009.23</v>
      </c>
    </row>
    <row r="223" spans="1:3" ht="15">
      <c r="A223" s="25"/>
      <c r="B223" s="3" t="s">
        <v>86</v>
      </c>
      <c r="C223" s="12">
        <v>127528.91</v>
      </c>
    </row>
    <row r="224" spans="1:3" ht="15">
      <c r="A224" s="25"/>
      <c r="B224" s="3" t="s">
        <v>87</v>
      </c>
      <c r="C224" s="12">
        <v>224450.88</v>
      </c>
    </row>
    <row r="225" spans="1:3" ht="15.75">
      <c r="A225" s="25"/>
      <c r="B225" s="2" t="s">
        <v>88</v>
      </c>
      <c r="C225" s="11">
        <f>C226+C227+C228+C229+C230+C231+C232+C233+C234</f>
        <v>1082485.25</v>
      </c>
    </row>
    <row r="226" spans="1:3" ht="15">
      <c r="A226" s="25"/>
      <c r="B226" s="3" t="s">
        <v>79</v>
      </c>
      <c r="C226" s="12">
        <v>0</v>
      </c>
    </row>
    <row r="227" spans="1:3" ht="45">
      <c r="A227" s="25"/>
      <c r="B227" s="3" t="s">
        <v>80</v>
      </c>
      <c r="C227" s="12">
        <v>0</v>
      </c>
    </row>
    <row r="228" spans="1:3" ht="15">
      <c r="A228" s="25"/>
      <c r="B228" s="3" t="s">
        <v>81</v>
      </c>
      <c r="C228" s="12">
        <v>721728.39</v>
      </c>
    </row>
    <row r="229" spans="1:3" ht="30">
      <c r="A229" s="25"/>
      <c r="B229" s="3" t="s">
        <v>82</v>
      </c>
      <c r="C229" s="12">
        <v>210441.5</v>
      </c>
    </row>
    <row r="230" spans="1:3" ht="30">
      <c r="A230" s="25"/>
      <c r="B230" s="3" t="s">
        <v>83</v>
      </c>
      <c r="C230" s="12">
        <v>0</v>
      </c>
    </row>
    <row r="231" spans="1:3" ht="30">
      <c r="A231" s="25"/>
      <c r="B231" s="3" t="s">
        <v>84</v>
      </c>
      <c r="C231" s="12">
        <v>150315.36</v>
      </c>
    </row>
    <row r="232" spans="1:3" ht="15">
      <c r="A232" s="25"/>
      <c r="B232" s="3" t="s">
        <v>85</v>
      </c>
      <c r="C232" s="12">
        <v>0</v>
      </c>
    </row>
    <row r="233" spans="1:3" ht="15">
      <c r="A233" s="25"/>
      <c r="B233" s="3" t="s">
        <v>86</v>
      </c>
      <c r="C233" s="12">
        <v>0</v>
      </c>
    </row>
    <row r="234" spans="1:3" ht="15">
      <c r="A234" s="25"/>
      <c r="B234" s="3" t="s">
        <v>87</v>
      </c>
      <c r="C234" s="12">
        <v>0</v>
      </c>
    </row>
    <row r="235" spans="1:3" ht="15.75">
      <c r="A235" s="25"/>
      <c r="B235" s="2" t="s">
        <v>89</v>
      </c>
      <c r="C235" s="11">
        <f>C236+C237+C238</f>
        <v>0</v>
      </c>
    </row>
    <row r="236" spans="1:3" ht="15">
      <c r="A236" s="25"/>
      <c r="B236" s="3" t="s">
        <v>79</v>
      </c>
      <c r="C236" s="12">
        <v>0</v>
      </c>
    </row>
    <row r="237" spans="1:3" ht="15">
      <c r="A237" s="25"/>
      <c r="B237" s="3" t="s">
        <v>81</v>
      </c>
      <c r="C237" s="12">
        <v>0</v>
      </c>
    </row>
    <row r="238" spans="1:3" ht="30">
      <c r="A238" s="25"/>
      <c r="B238" s="3" t="s">
        <v>82</v>
      </c>
      <c r="C238" s="12">
        <v>0</v>
      </c>
    </row>
    <row r="239" spans="1:3" ht="15.75">
      <c r="A239" s="25"/>
      <c r="B239" s="2" t="s">
        <v>90</v>
      </c>
      <c r="C239" s="11">
        <f>C240+C241+C242+C243</f>
        <v>0</v>
      </c>
    </row>
    <row r="240" spans="1:3" ht="15">
      <c r="A240" s="25"/>
      <c r="B240" s="3" t="s">
        <v>79</v>
      </c>
      <c r="C240" s="12">
        <v>0</v>
      </c>
    </row>
    <row r="241" spans="1:3" ht="15">
      <c r="A241" s="25"/>
      <c r="B241" s="3" t="s">
        <v>81</v>
      </c>
      <c r="C241" s="12">
        <v>0</v>
      </c>
    </row>
    <row r="242" spans="1:3" ht="30">
      <c r="A242" s="25"/>
      <c r="B242" s="3" t="s">
        <v>83</v>
      </c>
      <c r="C242" s="12">
        <v>0</v>
      </c>
    </row>
    <row r="243" spans="1:3" ht="15">
      <c r="A243" s="25"/>
      <c r="B243" s="3" t="s">
        <v>87</v>
      </c>
      <c r="C243" s="12">
        <v>0</v>
      </c>
    </row>
    <row r="244" spans="1:3" ht="15.75">
      <c r="A244" s="26"/>
      <c r="B244" s="2" t="s">
        <v>18</v>
      </c>
      <c r="C244" s="11">
        <f>C239+C235+C225+C215</f>
        <v>4568865.960000001</v>
      </c>
    </row>
    <row r="245" spans="1:3" ht="15.75">
      <c r="A245" s="24" t="s">
        <v>91</v>
      </c>
      <c r="B245" s="2" t="s">
        <v>92</v>
      </c>
      <c r="C245" s="11">
        <f>C246+C247+C248</f>
        <v>64241.41</v>
      </c>
    </row>
    <row r="246" spans="1:3" ht="15">
      <c r="A246" s="25"/>
      <c r="B246" s="3" t="s">
        <v>93</v>
      </c>
      <c r="C246" s="12">
        <v>12720.3</v>
      </c>
    </row>
    <row r="247" spans="1:3" ht="15">
      <c r="A247" s="25"/>
      <c r="B247" s="3" t="s">
        <v>94</v>
      </c>
      <c r="C247" s="12">
        <v>0</v>
      </c>
    </row>
    <row r="248" spans="1:3" ht="15">
      <c r="A248" s="25"/>
      <c r="B248" s="3" t="s">
        <v>95</v>
      </c>
      <c r="C248" s="12">
        <v>51521.11</v>
      </c>
    </row>
    <row r="249" spans="1:3" ht="15.75">
      <c r="A249" s="25"/>
      <c r="B249" s="2" t="s">
        <v>30</v>
      </c>
      <c r="C249" s="11">
        <f>C250+C251+C252</f>
        <v>1684.26</v>
      </c>
    </row>
    <row r="250" spans="1:3" ht="15">
      <c r="A250" s="25"/>
      <c r="B250" s="3" t="s">
        <v>93</v>
      </c>
      <c r="C250" s="12">
        <v>1684.26</v>
      </c>
    </row>
    <row r="251" spans="1:3" ht="15">
      <c r="A251" s="25"/>
      <c r="B251" s="3" t="s">
        <v>94</v>
      </c>
      <c r="C251" s="12">
        <v>0</v>
      </c>
    </row>
    <row r="252" spans="1:3" ht="15">
      <c r="A252" s="25"/>
      <c r="B252" s="3" t="s">
        <v>95</v>
      </c>
      <c r="C252" s="12">
        <v>0</v>
      </c>
    </row>
    <row r="253" spans="1:3" ht="15.75">
      <c r="A253" s="25"/>
      <c r="B253" s="2" t="s">
        <v>32</v>
      </c>
      <c r="C253" s="11">
        <f>C254</f>
        <v>0</v>
      </c>
    </row>
    <row r="254" spans="1:3" ht="15">
      <c r="A254" s="25"/>
      <c r="B254" s="3" t="s">
        <v>95</v>
      </c>
      <c r="C254" s="12">
        <v>0</v>
      </c>
    </row>
    <row r="255" spans="1:3" ht="15.75">
      <c r="A255" s="26"/>
      <c r="B255" s="2" t="s">
        <v>18</v>
      </c>
      <c r="C255" s="11">
        <f>C249+C245+C253</f>
        <v>65925.67</v>
      </c>
    </row>
    <row r="256" spans="1:3" ht="15">
      <c r="A256" s="24" t="s">
        <v>96</v>
      </c>
      <c r="B256" s="3" t="s">
        <v>28</v>
      </c>
      <c r="C256" s="12">
        <v>0</v>
      </c>
    </row>
    <row r="257" spans="1:3" ht="15">
      <c r="A257" s="25"/>
      <c r="B257" s="3" t="s">
        <v>29</v>
      </c>
      <c r="C257" s="12">
        <v>635709.58</v>
      </c>
    </row>
    <row r="258" spans="1:3" ht="15">
      <c r="A258" s="25"/>
      <c r="B258" s="3" t="s">
        <v>30</v>
      </c>
      <c r="C258" s="12">
        <v>0</v>
      </c>
    </row>
    <row r="259" spans="1:3" ht="15">
      <c r="A259" s="25"/>
      <c r="B259" s="3" t="s">
        <v>27</v>
      </c>
      <c r="C259" s="12">
        <v>0</v>
      </c>
    </row>
    <row r="260" spans="1:3" ht="15">
      <c r="A260" s="25"/>
      <c r="B260" s="3" t="s">
        <v>31</v>
      </c>
      <c r="C260" s="12">
        <v>0</v>
      </c>
    </row>
    <row r="261" spans="1:3" ht="15.75">
      <c r="A261" s="26"/>
      <c r="B261" s="2" t="s">
        <v>18</v>
      </c>
      <c r="C261" s="10">
        <f>C260+C259+C258+C257+C256</f>
        <v>635709.58</v>
      </c>
    </row>
    <row r="262" spans="1:3" ht="15">
      <c r="A262" s="24" t="s">
        <v>97</v>
      </c>
      <c r="B262" s="3" t="s">
        <v>32</v>
      </c>
      <c r="C262" s="12">
        <v>4248808.36</v>
      </c>
    </row>
    <row r="263" spans="1:3" ht="15">
      <c r="A263" s="25"/>
      <c r="B263" s="3" t="s">
        <v>29</v>
      </c>
      <c r="C263" s="12">
        <v>2708131.59</v>
      </c>
    </row>
    <row r="264" spans="1:3" ht="15">
      <c r="A264" s="25"/>
      <c r="B264" s="3" t="s">
        <v>33</v>
      </c>
      <c r="C264" s="12">
        <v>143470.08</v>
      </c>
    </row>
    <row r="265" spans="1:3" ht="15">
      <c r="A265" s="25"/>
      <c r="B265" s="3" t="s">
        <v>28</v>
      </c>
      <c r="C265" s="12">
        <v>1945253.63</v>
      </c>
    </row>
    <row r="266" spans="1:3" ht="15">
      <c r="A266" s="25"/>
      <c r="B266" s="3" t="s">
        <v>98</v>
      </c>
      <c r="C266" s="12">
        <v>199905.39</v>
      </c>
    </row>
    <row r="267" spans="1:3" ht="15">
      <c r="A267" s="25"/>
      <c r="B267" s="3" t="s">
        <v>34</v>
      </c>
      <c r="C267" s="12">
        <v>1902.05</v>
      </c>
    </row>
    <row r="268" spans="1:3" ht="15">
      <c r="A268" s="25"/>
      <c r="B268" s="3" t="s">
        <v>90</v>
      </c>
      <c r="C268" s="12">
        <v>1032066.58</v>
      </c>
    </row>
    <row r="269" spans="1:3" ht="15">
      <c r="A269" s="25"/>
      <c r="B269" s="3" t="s">
        <v>39</v>
      </c>
      <c r="C269" s="12">
        <v>30347.34</v>
      </c>
    </row>
    <row r="270" spans="1:3" ht="15">
      <c r="A270" s="25"/>
      <c r="B270" s="3" t="s">
        <v>99</v>
      </c>
      <c r="C270" s="12">
        <v>22142.26</v>
      </c>
    </row>
    <row r="271" spans="1:3" ht="15">
      <c r="A271" s="25"/>
      <c r="B271" s="3" t="s">
        <v>27</v>
      </c>
      <c r="C271" s="12">
        <v>2272530.98</v>
      </c>
    </row>
    <row r="272" spans="1:3" ht="15">
      <c r="A272" s="25"/>
      <c r="B272" s="3" t="s">
        <v>100</v>
      </c>
      <c r="C272" s="12">
        <v>67398.24</v>
      </c>
    </row>
    <row r="273" spans="1:3" ht="15">
      <c r="A273" s="25"/>
      <c r="B273" s="3" t="s">
        <v>101</v>
      </c>
      <c r="C273" s="12">
        <v>127531.27</v>
      </c>
    </row>
    <row r="274" spans="1:3" ht="15">
      <c r="A274" s="25"/>
      <c r="B274" s="3" t="s">
        <v>35</v>
      </c>
      <c r="C274" s="12">
        <v>504698.66</v>
      </c>
    </row>
    <row r="275" spans="1:3" ht="15">
      <c r="A275" s="25"/>
      <c r="B275" s="3" t="s">
        <v>30</v>
      </c>
      <c r="C275" s="12">
        <v>301157.57</v>
      </c>
    </row>
    <row r="276" spans="1:3" ht="15">
      <c r="A276" s="25"/>
      <c r="B276" s="3" t="s">
        <v>36</v>
      </c>
      <c r="C276" s="12">
        <v>217346.67</v>
      </c>
    </row>
    <row r="277" spans="1:3" ht="15">
      <c r="A277" s="25"/>
      <c r="B277" s="3" t="s">
        <v>102</v>
      </c>
      <c r="C277" s="12">
        <v>557551.6</v>
      </c>
    </row>
    <row r="278" spans="1:3" ht="15">
      <c r="A278" s="25"/>
      <c r="B278" s="3" t="s">
        <v>37</v>
      </c>
      <c r="C278" s="12">
        <v>75243.9</v>
      </c>
    </row>
    <row r="279" spans="1:3" ht="15">
      <c r="A279" s="25"/>
      <c r="B279" s="3" t="s">
        <v>103</v>
      </c>
      <c r="C279" s="12">
        <v>45233.47</v>
      </c>
    </row>
    <row r="280" spans="1:3" ht="15">
      <c r="A280" s="25"/>
      <c r="B280" s="3" t="s">
        <v>104</v>
      </c>
      <c r="C280" s="12">
        <v>37983.25</v>
      </c>
    </row>
    <row r="281" spans="1:3" ht="15">
      <c r="A281" s="25"/>
      <c r="B281" s="3" t="s">
        <v>50</v>
      </c>
      <c r="C281" s="12">
        <v>381421.99</v>
      </c>
    </row>
    <row r="282" spans="1:3" ht="15">
      <c r="A282" s="25"/>
      <c r="B282" s="3" t="s">
        <v>105</v>
      </c>
      <c r="C282" s="12">
        <v>554670.79</v>
      </c>
    </row>
    <row r="283" spans="1:3" ht="15">
      <c r="A283" s="25"/>
      <c r="B283" s="3" t="s">
        <v>89</v>
      </c>
      <c r="C283" s="16">
        <v>1526</v>
      </c>
    </row>
    <row r="284" spans="1:3" ht="15">
      <c r="A284" s="25"/>
      <c r="B284" s="3" t="s">
        <v>106</v>
      </c>
      <c r="C284" s="12">
        <v>228725.63</v>
      </c>
    </row>
    <row r="285" spans="1:3" ht="15.75">
      <c r="A285" s="26"/>
      <c r="B285" s="2" t="s">
        <v>18</v>
      </c>
      <c r="C285" s="10">
        <f>C281+C280+C279+C278+C277+C276+C275+C274+C273+C272+C271+C270+C269+C268+C267+C266+C265+C264+C263+C262+C282+C283+C284</f>
        <v>15705047.299999999</v>
      </c>
    </row>
    <row r="286" spans="1:3" ht="15">
      <c r="A286" s="24" t="s">
        <v>107</v>
      </c>
      <c r="B286" s="3" t="s">
        <v>38</v>
      </c>
      <c r="C286" s="12">
        <v>18131.7</v>
      </c>
    </row>
    <row r="287" spans="1:3" ht="15">
      <c r="A287" s="25"/>
      <c r="B287" s="3" t="s">
        <v>28</v>
      </c>
      <c r="C287" s="12">
        <v>0</v>
      </c>
    </row>
    <row r="288" spans="1:3" ht="15">
      <c r="A288" s="25"/>
      <c r="B288" s="3" t="s">
        <v>108</v>
      </c>
      <c r="C288" s="12">
        <v>0</v>
      </c>
    </row>
    <row r="289" spans="1:3" ht="15">
      <c r="A289" s="25"/>
      <c r="B289" s="3" t="s">
        <v>39</v>
      </c>
      <c r="C289" s="12">
        <v>1579.39</v>
      </c>
    </row>
    <row r="290" spans="1:3" ht="15">
      <c r="A290" s="25"/>
      <c r="B290" s="3" t="s">
        <v>30</v>
      </c>
      <c r="C290" s="12">
        <v>685.88</v>
      </c>
    </row>
    <row r="291" spans="1:3" ht="15">
      <c r="A291" s="25"/>
      <c r="B291" s="3" t="s">
        <v>37</v>
      </c>
      <c r="C291" s="12">
        <v>0</v>
      </c>
    </row>
    <row r="292" spans="1:3" ht="15.75">
      <c r="A292" s="26"/>
      <c r="B292" s="2" t="s">
        <v>18</v>
      </c>
      <c r="C292" s="10">
        <f>C291+C290+C289+C288+C287+C286</f>
        <v>20396.97</v>
      </c>
    </row>
    <row r="293" spans="1:3" ht="15.75">
      <c r="A293" s="24" t="s">
        <v>109</v>
      </c>
      <c r="B293" s="2" t="s">
        <v>27</v>
      </c>
      <c r="C293" s="13">
        <v>854908.8</v>
      </c>
    </row>
    <row r="294" spans="1:3" ht="15.75">
      <c r="A294" s="25"/>
      <c r="B294" s="2" t="s">
        <v>98</v>
      </c>
      <c r="C294" s="13">
        <v>0</v>
      </c>
    </row>
    <row r="295" spans="1:3" s="18" customFormat="1" ht="15.75">
      <c r="A295" s="26"/>
      <c r="B295" s="2" t="s">
        <v>18</v>
      </c>
      <c r="C295" s="8">
        <f>C293+C294</f>
        <v>854908.8</v>
      </c>
    </row>
    <row r="296" spans="1:3" ht="15.75">
      <c r="A296" s="24" t="s">
        <v>110</v>
      </c>
      <c r="B296" s="2" t="s">
        <v>29</v>
      </c>
      <c r="C296" s="11">
        <f>C297+C298+C299+C300</f>
        <v>424998.63</v>
      </c>
    </row>
    <row r="297" spans="1:3" ht="30">
      <c r="A297" s="25"/>
      <c r="B297" s="3" t="s">
        <v>111</v>
      </c>
      <c r="C297" s="12">
        <v>404760.6</v>
      </c>
    </row>
    <row r="298" spans="1:3" ht="15">
      <c r="A298" s="25"/>
      <c r="B298" s="3" t="s">
        <v>112</v>
      </c>
      <c r="C298" s="12">
        <v>20238.03</v>
      </c>
    </row>
    <row r="299" spans="1:3" ht="15">
      <c r="A299" s="25"/>
      <c r="B299" s="3" t="s">
        <v>113</v>
      </c>
      <c r="C299" s="12">
        <v>0</v>
      </c>
    </row>
    <row r="300" spans="1:3" ht="15">
      <c r="A300" s="25"/>
      <c r="B300" s="3" t="s">
        <v>114</v>
      </c>
      <c r="C300" s="12">
        <v>0</v>
      </c>
    </row>
    <row r="301" spans="1:3" ht="15.75">
      <c r="A301" s="25"/>
      <c r="B301" s="2" t="s">
        <v>27</v>
      </c>
      <c r="C301" s="11">
        <f>C302+C303+C304+C305+C306+C307</f>
        <v>1087171.47</v>
      </c>
    </row>
    <row r="302" spans="1:3" ht="30">
      <c r="A302" s="25"/>
      <c r="B302" s="3" t="s">
        <v>111</v>
      </c>
      <c r="C302" s="12">
        <v>218436</v>
      </c>
    </row>
    <row r="303" spans="1:3" ht="15">
      <c r="A303" s="25"/>
      <c r="B303" s="3" t="s">
        <v>112</v>
      </c>
      <c r="C303" s="12">
        <v>227349.82</v>
      </c>
    </row>
    <row r="304" spans="1:3" ht="30">
      <c r="A304" s="25"/>
      <c r="B304" s="3" t="s">
        <v>115</v>
      </c>
      <c r="C304" s="12">
        <v>641385.65</v>
      </c>
    </row>
    <row r="305" spans="1:3" ht="15">
      <c r="A305" s="25"/>
      <c r="B305" s="3" t="s">
        <v>116</v>
      </c>
      <c r="C305" s="12">
        <v>0</v>
      </c>
    </row>
    <row r="306" spans="1:3" ht="15">
      <c r="A306" s="25"/>
      <c r="B306" s="3" t="s">
        <v>117</v>
      </c>
      <c r="C306" s="12">
        <v>0</v>
      </c>
    </row>
    <row r="307" spans="1:3" ht="15">
      <c r="A307" s="25"/>
      <c r="B307" s="3" t="s">
        <v>118</v>
      </c>
      <c r="C307" s="12">
        <v>0</v>
      </c>
    </row>
    <row r="308" spans="1:3" ht="15.75">
      <c r="A308" s="25"/>
      <c r="B308" s="2" t="s">
        <v>28</v>
      </c>
      <c r="C308" s="11">
        <f>C309+C310+C311+C312+C313+C314</f>
        <v>1501141.2600000002</v>
      </c>
    </row>
    <row r="309" spans="1:3" ht="30">
      <c r="A309" s="25"/>
      <c r="B309" s="3" t="s">
        <v>111</v>
      </c>
      <c r="C309" s="12">
        <v>480558.4</v>
      </c>
    </row>
    <row r="310" spans="1:3" ht="15">
      <c r="A310" s="25"/>
      <c r="B310" s="3" t="s">
        <v>112</v>
      </c>
      <c r="C310" s="12">
        <v>170672.95</v>
      </c>
    </row>
    <row r="311" spans="1:3" ht="15">
      <c r="A311" s="25"/>
      <c r="B311" s="3" t="s">
        <v>118</v>
      </c>
      <c r="C311" s="12">
        <v>425659.77</v>
      </c>
    </row>
    <row r="312" spans="1:3" ht="15">
      <c r="A312" s="25"/>
      <c r="B312" s="3" t="s">
        <v>117</v>
      </c>
      <c r="C312" s="12">
        <v>103555.35</v>
      </c>
    </row>
    <row r="313" spans="1:3" ht="30">
      <c r="A313" s="25"/>
      <c r="B313" s="3" t="s">
        <v>115</v>
      </c>
      <c r="C313" s="12">
        <v>320694.79</v>
      </c>
    </row>
    <row r="314" spans="1:3" ht="15">
      <c r="A314" s="25"/>
      <c r="B314" s="3" t="s">
        <v>116</v>
      </c>
      <c r="C314" s="12">
        <v>0</v>
      </c>
    </row>
    <row r="315" spans="1:3" ht="15.75">
      <c r="A315" s="25"/>
      <c r="B315" s="2" t="s">
        <v>30</v>
      </c>
      <c r="C315" s="11">
        <f>C316+C317</f>
        <v>162807.84</v>
      </c>
    </row>
    <row r="316" spans="1:3" ht="30">
      <c r="A316" s="25"/>
      <c r="B316" s="3" t="s">
        <v>111</v>
      </c>
      <c r="C316" s="12">
        <v>58201.84</v>
      </c>
    </row>
    <row r="317" spans="1:3" ht="15">
      <c r="A317" s="25"/>
      <c r="B317" s="3" t="s">
        <v>112</v>
      </c>
      <c r="C317" s="12">
        <v>104606</v>
      </c>
    </row>
    <row r="318" spans="1:3" ht="15.75">
      <c r="A318" s="25"/>
      <c r="B318" s="2" t="s">
        <v>31</v>
      </c>
      <c r="C318" s="11">
        <f>C319+C320+C321</f>
        <v>37639.97</v>
      </c>
    </row>
    <row r="319" spans="1:3" ht="30">
      <c r="A319" s="25"/>
      <c r="B319" s="3" t="s">
        <v>111</v>
      </c>
      <c r="C319" s="12">
        <v>37639.97</v>
      </c>
    </row>
    <row r="320" spans="1:3" ht="15">
      <c r="A320" s="25"/>
      <c r="B320" s="3" t="s">
        <v>112</v>
      </c>
      <c r="C320" s="12">
        <v>0</v>
      </c>
    </row>
    <row r="321" spans="1:3" ht="15">
      <c r="A321" s="25"/>
      <c r="B321" s="3" t="s">
        <v>117</v>
      </c>
      <c r="C321" s="12">
        <v>0</v>
      </c>
    </row>
    <row r="322" spans="1:3" ht="15.75">
      <c r="A322" s="25"/>
      <c r="B322" s="2" t="s">
        <v>119</v>
      </c>
      <c r="C322" s="11">
        <f>C323+C324</f>
        <v>39318.48</v>
      </c>
    </row>
    <row r="323" spans="1:3" ht="30">
      <c r="A323" s="25"/>
      <c r="B323" s="3" t="s">
        <v>111</v>
      </c>
      <c r="C323" s="11">
        <v>0</v>
      </c>
    </row>
    <row r="324" spans="1:3" ht="15">
      <c r="A324" s="25"/>
      <c r="B324" s="3" t="s">
        <v>112</v>
      </c>
      <c r="C324" s="12">
        <v>39318.48</v>
      </c>
    </row>
    <row r="325" spans="1:3" ht="15.75">
      <c r="A325" s="25"/>
      <c r="B325" s="2" t="s">
        <v>34</v>
      </c>
      <c r="C325" s="10">
        <f>C326</f>
        <v>1519.35</v>
      </c>
    </row>
    <row r="326" spans="1:3" ht="15">
      <c r="A326" s="25"/>
      <c r="B326" s="3" t="s">
        <v>120</v>
      </c>
      <c r="C326" s="12">
        <v>1519.35</v>
      </c>
    </row>
    <row r="327" spans="1:3" ht="15.75">
      <c r="A327" s="25"/>
      <c r="B327" s="2" t="s">
        <v>39</v>
      </c>
      <c r="C327" s="10">
        <f>C328</f>
        <v>0</v>
      </c>
    </row>
    <row r="328" spans="1:3" ht="15">
      <c r="A328" s="25"/>
      <c r="B328" s="3" t="s">
        <v>120</v>
      </c>
      <c r="C328" s="12">
        <v>0</v>
      </c>
    </row>
    <row r="329" spans="1:3" ht="15.75">
      <c r="A329" s="25"/>
      <c r="B329" s="2" t="s">
        <v>41</v>
      </c>
      <c r="C329" s="10">
        <f>C330</f>
        <v>597985.68</v>
      </c>
    </row>
    <row r="330" spans="1:3" ht="15">
      <c r="A330" s="25"/>
      <c r="B330" s="3" t="s">
        <v>121</v>
      </c>
      <c r="C330" s="12">
        <v>597985.68</v>
      </c>
    </row>
    <row r="331" spans="1:3" ht="15.75">
      <c r="A331" s="25"/>
      <c r="B331" s="2" t="s">
        <v>103</v>
      </c>
      <c r="C331" s="10">
        <f>C332</f>
        <v>0</v>
      </c>
    </row>
    <row r="332" spans="1:3" ht="15">
      <c r="A332" s="25"/>
      <c r="B332" s="3" t="s">
        <v>121</v>
      </c>
      <c r="C332" s="12">
        <v>0</v>
      </c>
    </row>
    <row r="333" spans="1:3" ht="15.75">
      <c r="A333" s="25"/>
      <c r="B333" s="2" t="s">
        <v>89</v>
      </c>
      <c r="C333" s="10">
        <f>C334+C335+C336</f>
        <v>183416.03</v>
      </c>
    </row>
    <row r="334" spans="1:3" ht="15">
      <c r="A334" s="25"/>
      <c r="B334" s="19" t="s">
        <v>122</v>
      </c>
      <c r="C334" s="12">
        <v>0</v>
      </c>
    </row>
    <row r="335" spans="1:3" ht="15">
      <c r="A335" s="25"/>
      <c r="B335" s="19" t="s">
        <v>123</v>
      </c>
      <c r="C335" s="12">
        <v>100598.87</v>
      </c>
    </row>
    <row r="336" spans="1:3" ht="15">
      <c r="A336" s="25"/>
      <c r="B336" s="3" t="s">
        <v>124</v>
      </c>
      <c r="C336" s="12">
        <v>82817.16</v>
      </c>
    </row>
    <row r="337" spans="1:3" ht="15.75">
      <c r="A337" s="25"/>
      <c r="B337" s="2" t="s">
        <v>125</v>
      </c>
      <c r="C337" s="10">
        <f>C338</f>
        <v>665639.37</v>
      </c>
    </row>
    <row r="338" spans="1:3" ht="15">
      <c r="A338" s="25"/>
      <c r="B338" s="3" t="s">
        <v>114</v>
      </c>
      <c r="C338" s="12">
        <v>665639.37</v>
      </c>
    </row>
    <row r="339" spans="1:3" ht="15.75">
      <c r="A339" s="25"/>
      <c r="B339" s="2" t="s">
        <v>98</v>
      </c>
      <c r="C339" s="10">
        <f aca="true" t="shared" si="0" ref="C339:C349">C340</f>
        <v>148565.26</v>
      </c>
    </row>
    <row r="340" spans="1:3" ht="15">
      <c r="A340" s="25"/>
      <c r="B340" s="3" t="s">
        <v>114</v>
      </c>
      <c r="C340" s="12">
        <v>148565.26</v>
      </c>
    </row>
    <row r="341" spans="1:3" ht="15.75">
      <c r="A341" s="25"/>
      <c r="B341" s="2" t="s">
        <v>90</v>
      </c>
      <c r="C341" s="10">
        <f t="shared" si="0"/>
        <v>145278.91</v>
      </c>
    </row>
    <row r="342" spans="1:3" ht="15">
      <c r="A342" s="25"/>
      <c r="B342" s="3" t="s">
        <v>116</v>
      </c>
      <c r="C342" s="12">
        <v>145278.91</v>
      </c>
    </row>
    <row r="343" spans="1:3" ht="15.75">
      <c r="A343" s="25"/>
      <c r="B343" s="2" t="s">
        <v>38</v>
      </c>
      <c r="C343" s="10">
        <f t="shared" si="0"/>
        <v>0</v>
      </c>
    </row>
    <row r="344" spans="1:3" ht="15">
      <c r="A344" s="25"/>
      <c r="B344" s="3" t="s">
        <v>124</v>
      </c>
      <c r="C344" s="12">
        <v>0</v>
      </c>
    </row>
    <row r="345" spans="1:3" ht="15.75">
      <c r="A345" s="25"/>
      <c r="B345" s="2" t="s">
        <v>126</v>
      </c>
      <c r="C345" s="10">
        <f t="shared" si="0"/>
        <v>0</v>
      </c>
    </row>
    <row r="346" spans="1:3" ht="15">
      <c r="A346" s="25"/>
      <c r="B346" s="3" t="s">
        <v>121</v>
      </c>
      <c r="C346" s="12">
        <v>0</v>
      </c>
    </row>
    <row r="347" spans="1:3" ht="15.75">
      <c r="A347" s="25"/>
      <c r="B347" s="2" t="s">
        <v>44</v>
      </c>
      <c r="C347" s="10">
        <f t="shared" si="0"/>
        <v>97817.15</v>
      </c>
    </row>
    <row r="348" spans="1:3" ht="15">
      <c r="A348" s="25"/>
      <c r="B348" s="3" t="s">
        <v>112</v>
      </c>
      <c r="C348" s="12">
        <v>97817.15</v>
      </c>
    </row>
    <row r="349" spans="1:3" ht="15.75">
      <c r="A349" s="25"/>
      <c r="B349" s="2" t="s">
        <v>127</v>
      </c>
      <c r="C349" s="10">
        <f t="shared" si="0"/>
        <v>0</v>
      </c>
    </row>
    <row r="350" spans="1:3" ht="15">
      <c r="A350" s="25"/>
      <c r="B350" s="3" t="s">
        <v>128</v>
      </c>
      <c r="C350" s="12">
        <v>0</v>
      </c>
    </row>
    <row r="351" spans="1:3" ht="15.75">
      <c r="A351" s="26"/>
      <c r="B351" s="2" t="s">
        <v>18</v>
      </c>
      <c r="C351" s="10">
        <f>C333+C331+C329+C327+C325+C322+C318+C315+C308+C301+C296+C339+C337+C341+C343+C345+C347+C349</f>
        <v>5093299.4</v>
      </c>
    </row>
    <row r="352" spans="1:3" ht="15">
      <c r="A352" s="27" t="s">
        <v>129</v>
      </c>
      <c r="B352" s="3" t="s">
        <v>31</v>
      </c>
      <c r="C352" s="20">
        <v>46298.3</v>
      </c>
    </row>
    <row r="353" spans="1:3" ht="15">
      <c r="A353" s="28"/>
      <c r="B353" s="3" t="s">
        <v>16</v>
      </c>
      <c r="C353" s="12">
        <v>38533.68</v>
      </c>
    </row>
    <row r="354" spans="1:3" ht="15">
      <c r="A354" s="28"/>
      <c r="B354" s="3" t="s">
        <v>43</v>
      </c>
      <c r="C354" s="12">
        <v>67231.2</v>
      </c>
    </row>
    <row r="355" spans="1:3" ht="15.75">
      <c r="A355" s="29"/>
      <c r="B355" s="2" t="s">
        <v>18</v>
      </c>
      <c r="C355" s="10">
        <f>C354+C353+C352</f>
        <v>152063.18</v>
      </c>
    </row>
    <row r="356" spans="1:3" ht="15">
      <c r="A356" s="24" t="s">
        <v>130</v>
      </c>
      <c r="B356" s="3" t="s">
        <v>32</v>
      </c>
      <c r="C356" s="12">
        <v>1343044.47</v>
      </c>
    </row>
    <row r="357" spans="1:3" ht="15">
      <c r="A357" s="25"/>
      <c r="B357" s="3" t="s">
        <v>29</v>
      </c>
      <c r="C357" s="12">
        <v>2086894.47</v>
      </c>
    </row>
    <row r="358" spans="1:3" ht="15">
      <c r="A358" s="25"/>
      <c r="B358" s="3" t="s">
        <v>28</v>
      </c>
      <c r="C358" s="12">
        <v>681302.72</v>
      </c>
    </row>
    <row r="359" spans="1:3" ht="15">
      <c r="A359" s="25"/>
      <c r="B359" s="3" t="s">
        <v>98</v>
      </c>
      <c r="C359" s="12">
        <v>130430.97</v>
      </c>
    </row>
    <row r="360" spans="1:3" ht="15">
      <c r="A360" s="25"/>
      <c r="B360" s="3" t="s">
        <v>90</v>
      </c>
      <c r="C360" s="12">
        <v>1072953.22</v>
      </c>
    </row>
    <row r="361" spans="1:3" ht="15">
      <c r="A361" s="25"/>
      <c r="B361" s="3" t="s">
        <v>99</v>
      </c>
      <c r="C361" s="12">
        <v>0</v>
      </c>
    </row>
    <row r="362" spans="1:3" ht="15">
      <c r="A362" s="25"/>
      <c r="B362" s="3" t="s">
        <v>27</v>
      </c>
      <c r="C362" s="12">
        <v>78127.84</v>
      </c>
    </row>
    <row r="363" spans="1:3" ht="15">
      <c r="A363" s="25"/>
      <c r="B363" s="3" t="s">
        <v>35</v>
      </c>
      <c r="C363" s="12">
        <v>168020.02</v>
      </c>
    </row>
    <row r="364" spans="1:3" ht="15">
      <c r="A364" s="25"/>
      <c r="B364" s="3" t="s">
        <v>30</v>
      </c>
      <c r="C364" s="12">
        <v>368932.47</v>
      </c>
    </row>
    <row r="365" spans="1:3" ht="15">
      <c r="A365" s="25"/>
      <c r="B365" s="3" t="s">
        <v>102</v>
      </c>
      <c r="C365" s="12">
        <v>0</v>
      </c>
    </row>
    <row r="366" spans="1:3" ht="15">
      <c r="A366" s="25"/>
      <c r="B366" s="3" t="s">
        <v>50</v>
      </c>
      <c r="C366" s="12">
        <v>200129.27</v>
      </c>
    </row>
    <row r="367" spans="1:3" ht="15">
      <c r="A367" s="25"/>
      <c r="B367" s="3" t="s">
        <v>105</v>
      </c>
      <c r="C367" s="12">
        <v>145582.75</v>
      </c>
    </row>
    <row r="368" spans="1:3" ht="15">
      <c r="A368" s="25"/>
      <c r="B368" s="3" t="s">
        <v>131</v>
      </c>
      <c r="C368" s="12">
        <v>478222.57</v>
      </c>
    </row>
    <row r="369" spans="1:3" ht="30">
      <c r="A369" s="25"/>
      <c r="B369" s="3" t="s">
        <v>132</v>
      </c>
      <c r="C369" s="12">
        <v>0</v>
      </c>
    </row>
    <row r="370" spans="1:3" ht="15">
      <c r="A370" s="25"/>
      <c r="B370" s="3" t="s">
        <v>106</v>
      </c>
      <c r="C370" s="12">
        <v>0</v>
      </c>
    </row>
    <row r="371" spans="1:3" ht="15">
      <c r="A371" s="25"/>
      <c r="B371" s="3" t="s">
        <v>133</v>
      </c>
      <c r="C371" s="12">
        <v>106120.06</v>
      </c>
    </row>
    <row r="372" spans="1:3" ht="15">
      <c r="A372" s="25"/>
      <c r="B372" s="3" t="s">
        <v>134</v>
      </c>
      <c r="C372" s="12">
        <v>0</v>
      </c>
    </row>
    <row r="373" spans="1:3" ht="15">
      <c r="A373" s="25"/>
      <c r="B373" s="3" t="s">
        <v>135</v>
      </c>
      <c r="C373" s="12">
        <v>0</v>
      </c>
    </row>
    <row r="374" spans="1:3" ht="15.75">
      <c r="A374" s="26"/>
      <c r="B374" s="2" t="s">
        <v>18</v>
      </c>
      <c r="C374" s="10">
        <f>C366+C365+C364+C363+C362+C361+C360+C359+C358+C357+C356+C367+C368+C369+C370+C371+C372+C373</f>
        <v>6859760.829999999</v>
      </c>
    </row>
    <row r="375" spans="1:3" ht="15">
      <c r="A375" s="24" t="s">
        <v>136</v>
      </c>
      <c r="B375" s="3" t="s">
        <v>90</v>
      </c>
      <c r="C375" s="12">
        <v>23255.32</v>
      </c>
    </row>
    <row r="376" spans="1:3" ht="15">
      <c r="A376" s="25"/>
      <c r="B376" s="3" t="s">
        <v>27</v>
      </c>
      <c r="C376" s="12">
        <v>0</v>
      </c>
    </row>
    <row r="377" spans="1:3" ht="15">
      <c r="A377" s="25"/>
      <c r="B377" s="3" t="s">
        <v>28</v>
      </c>
      <c r="C377" s="12">
        <v>0</v>
      </c>
    </row>
    <row r="378" spans="1:3" ht="15.75">
      <c r="A378" s="26"/>
      <c r="B378" s="2" t="s">
        <v>18</v>
      </c>
      <c r="C378" s="10">
        <f>C377+C376+C375</f>
        <v>23255.32</v>
      </c>
    </row>
    <row r="379" spans="1:3" ht="15.75">
      <c r="A379" s="30" t="s">
        <v>72</v>
      </c>
      <c r="B379" s="2" t="s">
        <v>42</v>
      </c>
      <c r="C379" s="11">
        <f>C380</f>
        <v>327750</v>
      </c>
    </row>
    <row r="380" spans="1:3" ht="15">
      <c r="A380" s="31"/>
      <c r="B380" s="4" t="s">
        <v>137</v>
      </c>
      <c r="C380" s="12">
        <v>327750</v>
      </c>
    </row>
    <row r="381" spans="1:3" ht="15.75">
      <c r="A381" s="32"/>
      <c r="B381" s="2" t="s">
        <v>18</v>
      </c>
      <c r="C381" s="11">
        <f>C379</f>
        <v>327750</v>
      </c>
    </row>
    <row r="382" spans="1:3" ht="15">
      <c r="A382" s="24" t="s">
        <v>138</v>
      </c>
      <c r="B382" s="3" t="s">
        <v>27</v>
      </c>
      <c r="C382" s="12">
        <v>91022</v>
      </c>
    </row>
    <row r="383" spans="1:3" ht="15">
      <c r="A383" s="25"/>
      <c r="B383" s="3" t="s">
        <v>28</v>
      </c>
      <c r="C383" s="12">
        <v>29919.5</v>
      </c>
    </row>
    <row r="384" spans="1:3" ht="15">
      <c r="A384" s="25"/>
      <c r="B384" s="3" t="s">
        <v>90</v>
      </c>
      <c r="C384" s="12">
        <v>16188</v>
      </c>
    </row>
    <row r="385" spans="1:3" ht="15.75">
      <c r="A385" s="26"/>
      <c r="B385" s="2" t="s">
        <v>18</v>
      </c>
      <c r="C385" s="11">
        <f>C384+C383+C382</f>
        <v>137129.5</v>
      </c>
    </row>
    <row r="386" spans="1:3" ht="15">
      <c r="A386" s="24" t="s">
        <v>139</v>
      </c>
      <c r="B386" s="3" t="s">
        <v>32</v>
      </c>
      <c r="C386" s="12">
        <v>425374</v>
      </c>
    </row>
    <row r="387" spans="1:3" ht="15">
      <c r="A387" s="25"/>
      <c r="B387" s="3" t="s">
        <v>90</v>
      </c>
      <c r="C387" s="12">
        <v>255068</v>
      </c>
    </row>
    <row r="388" spans="1:3" ht="15">
      <c r="A388" s="25"/>
      <c r="B388" s="3" t="s">
        <v>102</v>
      </c>
      <c r="C388" s="12">
        <v>1576000</v>
      </c>
    </row>
    <row r="389" spans="1:3" ht="15">
      <c r="A389" s="25"/>
      <c r="B389" s="3" t="s">
        <v>105</v>
      </c>
      <c r="C389" s="12">
        <v>1086698</v>
      </c>
    </row>
    <row r="390" spans="1:3" ht="15">
      <c r="A390" s="25"/>
      <c r="B390" s="3" t="s">
        <v>140</v>
      </c>
      <c r="C390" s="12">
        <v>0</v>
      </c>
    </row>
    <row r="391" spans="1:3" ht="15.75">
      <c r="A391" s="26"/>
      <c r="B391" s="2" t="s">
        <v>18</v>
      </c>
      <c r="C391" s="11">
        <f>C389+C388+C387+C386</f>
        <v>3343140</v>
      </c>
    </row>
    <row r="394" ht="15.75">
      <c r="C394" s="17"/>
    </row>
    <row r="395" ht="15.75">
      <c r="C395" s="17"/>
    </row>
    <row r="397" ht="15.75">
      <c r="B397" s="6"/>
    </row>
    <row r="398" ht="15.75">
      <c r="B398" s="6"/>
    </row>
    <row r="399" ht="15.75">
      <c r="B399" s="6"/>
    </row>
    <row r="400" ht="15.75">
      <c r="B400" s="6"/>
    </row>
    <row r="401" ht="15.75">
      <c r="B401" s="6"/>
    </row>
    <row r="402" ht="15.75">
      <c r="B402" s="6"/>
    </row>
    <row r="403" ht="15.75">
      <c r="B403" s="6"/>
    </row>
    <row r="404" ht="15.75">
      <c r="B404" s="6"/>
    </row>
    <row r="405" ht="15.75">
      <c r="B405" s="6"/>
    </row>
    <row r="406" ht="15.75">
      <c r="B406" s="6"/>
    </row>
    <row r="407" ht="15.75">
      <c r="B407" s="6"/>
    </row>
    <row r="408" ht="15.75">
      <c r="B408" s="6"/>
    </row>
    <row r="409" ht="15.75">
      <c r="B409" s="6"/>
    </row>
    <row r="410" ht="15.75">
      <c r="B410" s="6"/>
    </row>
    <row r="411" ht="15.75">
      <c r="B411" s="6"/>
    </row>
    <row r="412" ht="15.75">
      <c r="B412" s="6"/>
    </row>
    <row r="413" ht="15.75">
      <c r="B413" s="6"/>
    </row>
    <row r="414" ht="15.75">
      <c r="B414" s="6"/>
    </row>
    <row r="415" ht="15.75">
      <c r="B415" s="6"/>
    </row>
    <row r="416" ht="15.75">
      <c r="B416" s="6"/>
    </row>
    <row r="417" ht="15.75">
      <c r="B417" s="6"/>
    </row>
    <row r="418" ht="15.75">
      <c r="B418" s="6"/>
    </row>
    <row r="419" ht="15.75">
      <c r="B419" s="6"/>
    </row>
    <row r="420" ht="15.75">
      <c r="B420" s="6"/>
    </row>
    <row r="421" ht="15.75">
      <c r="B421" s="6"/>
    </row>
    <row r="422" ht="15.75">
      <c r="B422" s="6"/>
    </row>
    <row r="423" ht="15.75">
      <c r="B423" s="6"/>
    </row>
    <row r="465" ht="19.5" customHeight="1"/>
  </sheetData>
  <sheetProtection/>
  <mergeCells count="27">
    <mergeCell ref="A154:A190"/>
    <mergeCell ref="A6:A9"/>
    <mergeCell ref="A91:A153"/>
    <mergeCell ref="A10:A22"/>
    <mergeCell ref="A23:A82"/>
    <mergeCell ref="A83:A85"/>
    <mergeCell ref="A88:A90"/>
    <mergeCell ref="A86:A87"/>
    <mergeCell ref="A203:A206"/>
    <mergeCell ref="A191:A196"/>
    <mergeCell ref="A199:A200"/>
    <mergeCell ref="A197:A198"/>
    <mergeCell ref="A207:A214"/>
    <mergeCell ref="A201:A202"/>
    <mergeCell ref="A215:A244"/>
    <mergeCell ref="A245:A255"/>
    <mergeCell ref="A256:A261"/>
    <mergeCell ref="A262:A285"/>
    <mergeCell ref="A286:A292"/>
    <mergeCell ref="A293:A295"/>
    <mergeCell ref="A386:A391"/>
    <mergeCell ref="A296:A351"/>
    <mergeCell ref="A352:A355"/>
    <mergeCell ref="A356:A374"/>
    <mergeCell ref="A375:A378"/>
    <mergeCell ref="A379:A381"/>
    <mergeCell ref="A382:A385"/>
  </mergeCells>
  <printOptions/>
  <pageMargins left="0.27" right="0.16" top="0.17" bottom="0.29" header="0.16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2018-11-27T12:45:17Z</cp:lastPrinted>
  <dcterms:created xsi:type="dcterms:W3CDTF">2013-02-21T12:39:33Z</dcterms:created>
  <dcterms:modified xsi:type="dcterms:W3CDTF">2018-11-28T13:01:58Z</dcterms:modified>
  <cp:category/>
  <cp:version/>
  <cp:contentType/>
  <cp:contentStatus/>
</cp:coreProperties>
</file>